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colarite FI\PARTIELS\PARTIELS 2025-2026\"/>
    </mc:Choice>
  </mc:AlternateContent>
  <xr:revisionPtr revIDLastSave="0" documentId="13_ncr:1_{B9A883E6-3764-4BD1-8026-3AACBDDC293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5 - 2026 SEM 1" sheetId="9" r:id="rId1"/>
    <sheet name="2025 - 2026 SEM 2" sheetId="13" r:id="rId2"/>
    <sheet name="Evenements" sheetId="10" r:id="rId3"/>
    <sheet name="Evenements (format excel)" sheetId="17" r:id="rId4"/>
  </sheets>
  <externalReferences>
    <externalReference r:id="rId5"/>
  </externalReferences>
  <definedNames>
    <definedName name="_xlnm._FilterDatabase" localSheetId="3" hidden="1">'Evenements (format excel)'!$A$1:$E$424</definedName>
    <definedName name="EVENEMENTS" localSheetId="1">Tableau1[#All]</definedName>
    <definedName name="EVENEMENTS" localSheetId="3">[1]!Tableau1[#All]</definedName>
    <definedName name="EVENEMENTS">Tableau1[#All]</definedName>
    <definedName name="_xlnm.Print_Titles" localSheetId="0">'2025 - 2026 SEM 1'!$1:$1</definedName>
    <definedName name="_xlnm.Print_Titles" localSheetId="1">'2025 - 2026 SEM 2'!$1:$1</definedName>
    <definedName name="_xlnm.Print_Area" localSheetId="0">'2025 - 2026 SEM 1'!$A$1:$AP$37</definedName>
    <definedName name="_xlnm.Print_Area" localSheetId="1">'2025 - 2026 SEM 2'!$A$2:$BK$39</definedName>
    <definedName name="_xlnm.Print_Area" localSheetId="2">Evenements!$A$1:$H$428</definedName>
    <definedName name="_xlnm.Print_Area" localSheetId="3">'Evenements (format excel)'!$A$1:$E$423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9" l="1"/>
  <c r="C7" i="13" l="1"/>
  <c r="A2" i="13"/>
  <c r="D3" i="13"/>
  <c r="AL7" i="9"/>
  <c r="AJ7" i="9" s="1"/>
  <c r="H5" i="13"/>
  <c r="H4" i="13" s="1"/>
  <c r="H5" i="9"/>
  <c r="J7" i="9" s="1"/>
  <c r="C7" i="9"/>
  <c r="F7" i="9" l="1"/>
  <c r="D7" i="9"/>
  <c r="H7" i="9"/>
  <c r="K7" i="9"/>
  <c r="L7" i="9"/>
  <c r="M7" i="9"/>
  <c r="N7" i="9"/>
  <c r="E7" i="13"/>
  <c r="A7" i="13"/>
  <c r="A7" i="9"/>
  <c r="AP7" i="9"/>
  <c r="F7" i="13"/>
  <c r="D7" i="13"/>
  <c r="AN7" i="9"/>
  <c r="AK7" i="9"/>
  <c r="E7" i="9"/>
  <c r="AO7" i="9"/>
  <c r="AL8" i="9"/>
  <c r="AP8" i="9" s="1"/>
  <c r="G7" i="9"/>
  <c r="C8" i="9"/>
  <c r="F8" i="9" s="1"/>
  <c r="O5" i="9"/>
  <c r="G7" i="13"/>
  <c r="J7" i="13"/>
  <c r="H7" i="13" s="1"/>
  <c r="O5" i="13"/>
  <c r="J8" i="9"/>
  <c r="I7" i="9"/>
  <c r="B7" i="9"/>
  <c r="C8" i="13"/>
  <c r="A8" i="13" s="1"/>
  <c r="AM7" i="9"/>
  <c r="B7" i="13"/>
  <c r="H8" i="9" l="1"/>
  <c r="K8" i="9"/>
  <c r="M8" i="9"/>
  <c r="L8" i="9"/>
  <c r="AN8" i="9"/>
  <c r="AJ8" i="9"/>
  <c r="A8" i="9"/>
  <c r="B8" i="9"/>
  <c r="AL9" i="9"/>
  <c r="AJ9" i="9" s="1"/>
  <c r="J9" i="9"/>
  <c r="I8" i="9"/>
  <c r="N8" i="9"/>
  <c r="AK8" i="9"/>
  <c r="AM8" i="9"/>
  <c r="AO8" i="9"/>
  <c r="V5" i="9"/>
  <c r="Q7" i="9"/>
  <c r="C9" i="9"/>
  <c r="A9" i="9" s="1"/>
  <c r="G8" i="9"/>
  <c r="D8" i="9"/>
  <c r="E8" i="9"/>
  <c r="K7" i="13"/>
  <c r="N7" i="13"/>
  <c r="L7" i="13"/>
  <c r="J8" i="13"/>
  <c r="H8" i="13" s="1"/>
  <c r="M7" i="13"/>
  <c r="I7" i="13"/>
  <c r="Q7" i="13"/>
  <c r="O7" i="13" s="1"/>
  <c r="V5" i="13"/>
  <c r="O4" i="13"/>
  <c r="C9" i="13"/>
  <c r="A9" i="13" s="1"/>
  <c r="E8" i="13"/>
  <c r="F8" i="13"/>
  <c r="B8" i="13"/>
  <c r="G8" i="13"/>
  <c r="D8" i="13"/>
  <c r="J10" i="9"/>
  <c r="H10" i="9" l="1"/>
  <c r="M10" i="9"/>
  <c r="K10" i="9"/>
  <c r="L10" i="9"/>
  <c r="S7" i="9"/>
  <c r="T7" i="9"/>
  <c r="R7" i="9"/>
  <c r="H9" i="9"/>
  <c r="K9" i="9"/>
  <c r="L9" i="9"/>
  <c r="M9" i="9"/>
  <c r="AL10" i="9"/>
  <c r="AP10" i="9" s="1"/>
  <c r="AP9" i="9"/>
  <c r="AK9" i="9"/>
  <c r="I9" i="9"/>
  <c r="N9" i="9"/>
  <c r="U7" i="9"/>
  <c r="O7" i="9"/>
  <c r="P7" i="9"/>
  <c r="Q8" i="9"/>
  <c r="P8" i="9" s="1"/>
  <c r="X7" i="9"/>
  <c r="AC5" i="9"/>
  <c r="D9" i="9"/>
  <c r="C10" i="9"/>
  <c r="A10" i="9" s="1"/>
  <c r="F9" i="9"/>
  <c r="B9" i="9"/>
  <c r="G9" i="9"/>
  <c r="E9" i="9"/>
  <c r="X7" i="13"/>
  <c r="V7" i="13" s="1"/>
  <c r="AC5" i="13"/>
  <c r="V4" i="13"/>
  <c r="M8" i="13"/>
  <c r="L8" i="13"/>
  <c r="N8" i="13"/>
  <c r="J9" i="13"/>
  <c r="H9" i="13" s="1"/>
  <c r="K8" i="13"/>
  <c r="I8" i="13"/>
  <c r="Q8" i="13"/>
  <c r="O8" i="13" s="1"/>
  <c r="S7" i="13"/>
  <c r="R7" i="13"/>
  <c r="P7" i="13"/>
  <c r="T7" i="13"/>
  <c r="U7" i="13"/>
  <c r="G9" i="13"/>
  <c r="C10" i="13"/>
  <c r="A10" i="13" s="1"/>
  <c r="B9" i="13"/>
  <c r="I10" i="9"/>
  <c r="N10" i="9"/>
  <c r="J11" i="9"/>
  <c r="AO10" i="9" l="1"/>
  <c r="AN10" i="9"/>
  <c r="AK10" i="9"/>
  <c r="AJ10" i="9"/>
  <c r="AM10" i="9"/>
  <c r="AL11" i="9"/>
  <c r="AJ11" i="9" s="1"/>
  <c r="V7" i="9"/>
  <c r="AB7" i="9"/>
  <c r="Z7" i="9"/>
  <c r="AA7" i="9"/>
  <c r="Y7" i="9"/>
  <c r="H11" i="9"/>
  <c r="M11" i="9"/>
  <c r="L11" i="9"/>
  <c r="K11" i="9"/>
  <c r="U8" i="9"/>
  <c r="O8" i="9"/>
  <c r="S8" i="9"/>
  <c r="T8" i="9"/>
  <c r="Q9" i="9"/>
  <c r="R9" i="9" s="1"/>
  <c r="R8" i="9"/>
  <c r="AE7" i="9"/>
  <c r="AC7" i="9" s="1"/>
  <c r="E10" i="9"/>
  <c r="F10" i="9"/>
  <c r="G10" i="9"/>
  <c r="C11" i="9"/>
  <c r="D10" i="9"/>
  <c r="B10" i="9"/>
  <c r="X8" i="9"/>
  <c r="W7" i="9"/>
  <c r="S8" i="13"/>
  <c r="R8" i="13"/>
  <c r="T8" i="13"/>
  <c r="U8" i="13"/>
  <c r="Q9" i="13"/>
  <c r="O9" i="13" s="1"/>
  <c r="P8" i="13"/>
  <c r="N9" i="13"/>
  <c r="L9" i="13"/>
  <c r="J10" i="13"/>
  <c r="H10" i="13" s="1"/>
  <c r="I9" i="13"/>
  <c r="M9" i="13"/>
  <c r="K9" i="13"/>
  <c r="AE7" i="13"/>
  <c r="AC7" i="13" s="1"/>
  <c r="AC4" i="13"/>
  <c r="AJ5" i="13"/>
  <c r="Y7" i="13"/>
  <c r="W7" i="13"/>
  <c r="Z7" i="13"/>
  <c r="AA7" i="13"/>
  <c r="X8" i="13"/>
  <c r="V8" i="13" s="1"/>
  <c r="AB7" i="13"/>
  <c r="N11" i="9"/>
  <c r="J12" i="9"/>
  <c r="I11" i="9"/>
  <c r="G10" i="13"/>
  <c r="D10" i="13"/>
  <c r="C11" i="13"/>
  <c r="A11" i="13" s="1"/>
  <c r="B10" i="13"/>
  <c r="F10" i="13"/>
  <c r="E10" i="13"/>
  <c r="Q10" i="9" l="1"/>
  <c r="O10" i="9" s="1"/>
  <c r="S9" i="9"/>
  <c r="AP11" i="9"/>
  <c r="AM11" i="9"/>
  <c r="AL12" i="9"/>
  <c r="AJ12" i="9" s="1"/>
  <c r="AO11" i="9"/>
  <c r="AN11" i="9"/>
  <c r="AK11" i="9"/>
  <c r="V8" i="9"/>
  <c r="AA8" i="9"/>
  <c r="Z8" i="9"/>
  <c r="AB8" i="9"/>
  <c r="A11" i="9"/>
  <c r="F11" i="9"/>
  <c r="H12" i="9"/>
  <c r="M12" i="9"/>
  <c r="L12" i="9"/>
  <c r="K12" i="9"/>
  <c r="P9" i="9"/>
  <c r="O9" i="9"/>
  <c r="T9" i="9"/>
  <c r="U9" i="9"/>
  <c r="D11" i="9"/>
  <c r="B11" i="9"/>
  <c r="G11" i="9"/>
  <c r="C12" i="9"/>
  <c r="E11" i="9"/>
  <c r="Y8" i="9"/>
  <c r="X9" i="9"/>
  <c r="W8" i="9"/>
  <c r="AI7" i="9"/>
  <c r="AG7" i="9"/>
  <c r="AH7" i="9"/>
  <c r="AD7" i="9"/>
  <c r="AF7" i="9"/>
  <c r="AE8" i="9"/>
  <c r="AC8" i="9" s="1"/>
  <c r="Y8" i="13"/>
  <c r="AB8" i="13"/>
  <c r="X9" i="13"/>
  <c r="V9" i="13" s="1"/>
  <c r="AA8" i="13"/>
  <c r="W8" i="13"/>
  <c r="Z8" i="13"/>
  <c r="AE8" i="13"/>
  <c r="AC8" i="13" s="1"/>
  <c r="AH7" i="13"/>
  <c r="AD7" i="13"/>
  <c r="AI7" i="13"/>
  <c r="AG7" i="13"/>
  <c r="AF7" i="13"/>
  <c r="J11" i="13"/>
  <c r="H11" i="13" s="1"/>
  <c r="N10" i="13"/>
  <c r="M10" i="13"/>
  <c r="L10" i="13"/>
  <c r="K10" i="13"/>
  <c r="I10" i="13"/>
  <c r="Q10" i="13"/>
  <c r="O10" i="13" s="1"/>
  <c r="P9" i="13"/>
  <c r="R9" i="13"/>
  <c r="S9" i="13"/>
  <c r="U9" i="13"/>
  <c r="T9" i="13"/>
  <c r="AL7" i="13"/>
  <c r="AJ7" i="13" s="1"/>
  <c r="AQ5" i="13"/>
  <c r="R10" i="9"/>
  <c r="Q11" i="9"/>
  <c r="O11" i="9" s="1"/>
  <c r="P10" i="9"/>
  <c r="U10" i="9"/>
  <c r="S10" i="9"/>
  <c r="T10" i="9"/>
  <c r="D11" i="13"/>
  <c r="G11" i="13"/>
  <c r="E11" i="13"/>
  <c r="B11" i="13"/>
  <c r="F11" i="13"/>
  <c r="C12" i="13"/>
  <c r="A12" i="13" s="1"/>
  <c r="AO12" i="9"/>
  <c r="J13" i="9"/>
  <c r="I12" i="9"/>
  <c r="N12" i="9"/>
  <c r="AM12" i="9" l="1"/>
  <c r="AP12" i="9"/>
  <c r="AL13" i="9"/>
  <c r="AJ13" i="9" s="1"/>
  <c r="AN12" i="9"/>
  <c r="AK12" i="9"/>
  <c r="H13" i="9"/>
  <c r="L13" i="9"/>
  <c r="M13" i="9"/>
  <c r="K13" i="9"/>
  <c r="V9" i="9"/>
  <c r="AA9" i="9"/>
  <c r="Z9" i="9"/>
  <c r="AB9" i="9"/>
  <c r="A12" i="9"/>
  <c r="F12" i="9"/>
  <c r="AD8" i="9"/>
  <c r="AH8" i="9"/>
  <c r="AF8" i="9"/>
  <c r="AG8" i="9"/>
  <c r="AI8" i="9"/>
  <c r="AE9" i="9"/>
  <c r="AC9" i="9" s="1"/>
  <c r="X10" i="9"/>
  <c r="Y9" i="9"/>
  <c r="W9" i="9"/>
  <c r="E12" i="9"/>
  <c r="C13" i="9"/>
  <c r="G12" i="9"/>
  <c r="D12" i="9"/>
  <c r="B12" i="9"/>
  <c r="R10" i="13"/>
  <c r="T10" i="13"/>
  <c r="U10" i="13"/>
  <c r="Q11" i="13"/>
  <c r="O11" i="13" s="1"/>
  <c r="S10" i="13"/>
  <c r="P10" i="13"/>
  <c r="AM7" i="13"/>
  <c r="AP7" i="13"/>
  <c r="AK7" i="13"/>
  <c r="AO7" i="13"/>
  <c r="AL8" i="13"/>
  <c r="AJ8" i="13" s="1"/>
  <c r="AN7" i="13"/>
  <c r="AE9" i="13"/>
  <c r="AC9" i="13" s="1"/>
  <c r="AD8" i="13"/>
  <c r="AF8" i="13"/>
  <c r="AG8" i="13"/>
  <c r="AH8" i="13"/>
  <c r="AI8" i="13"/>
  <c r="L11" i="13"/>
  <c r="I11" i="13"/>
  <c r="K11" i="13"/>
  <c r="M11" i="13"/>
  <c r="J12" i="13"/>
  <c r="H12" i="13" s="1"/>
  <c r="N11" i="13"/>
  <c r="Y9" i="13"/>
  <c r="AA9" i="13"/>
  <c r="X10" i="13"/>
  <c r="V10" i="13" s="1"/>
  <c r="AB9" i="13"/>
  <c r="W9" i="13"/>
  <c r="Z9" i="13"/>
  <c r="AX5" i="13"/>
  <c r="AS7" i="13"/>
  <c r="AQ7" i="13" s="1"/>
  <c r="P11" i="9"/>
  <c r="Q12" i="9"/>
  <c r="O12" i="9" s="1"/>
  <c r="T11" i="9"/>
  <c r="S11" i="9"/>
  <c r="R11" i="9"/>
  <c r="U11" i="9"/>
  <c r="AN13" i="9"/>
  <c r="AM13" i="9"/>
  <c r="AP13" i="9"/>
  <c r="AL14" i="9"/>
  <c r="AJ14" i="9" s="1"/>
  <c r="AK13" i="9"/>
  <c r="C13" i="13"/>
  <c r="A13" i="13" s="1"/>
  <c r="D12" i="13"/>
  <c r="G12" i="13"/>
  <c r="E12" i="13"/>
  <c r="B12" i="13"/>
  <c r="F12" i="13"/>
  <c r="N13" i="9"/>
  <c r="I13" i="9"/>
  <c r="J14" i="9"/>
  <c r="AO13" i="9" l="1"/>
  <c r="V10" i="9"/>
  <c r="AA10" i="9"/>
  <c r="Z10" i="9"/>
  <c r="AB10" i="9"/>
  <c r="H14" i="9"/>
  <c r="L14" i="9"/>
  <c r="M14" i="9"/>
  <c r="K14" i="9"/>
  <c r="A13" i="9"/>
  <c r="F13" i="9"/>
  <c r="AH9" i="9"/>
  <c r="AD9" i="9"/>
  <c r="AF9" i="9"/>
  <c r="AI9" i="9"/>
  <c r="AE10" i="9"/>
  <c r="AC10" i="9" s="1"/>
  <c r="AG9" i="9"/>
  <c r="Y10" i="9"/>
  <c r="W10" i="9"/>
  <c r="X11" i="9"/>
  <c r="C14" i="9"/>
  <c r="E13" i="9"/>
  <c r="D13" i="9"/>
  <c r="B13" i="9"/>
  <c r="G13" i="9"/>
  <c r="BE5" i="13"/>
  <c r="BG7" i="13" s="1"/>
  <c r="AZ7" i="13"/>
  <c r="AX7" i="13" s="1"/>
  <c r="AE10" i="13"/>
  <c r="AC10" i="13" s="1"/>
  <c r="AF9" i="13"/>
  <c r="AG9" i="13"/>
  <c r="AH9" i="13"/>
  <c r="AD9" i="13"/>
  <c r="AI9" i="13"/>
  <c r="T11" i="13"/>
  <c r="U11" i="13"/>
  <c r="Q12" i="13"/>
  <c r="O12" i="13" s="1"/>
  <c r="S11" i="13"/>
  <c r="P11" i="13"/>
  <c r="R11" i="13"/>
  <c r="Z10" i="13"/>
  <c r="X11" i="13"/>
  <c r="V11" i="13" s="1"/>
  <c r="AB10" i="13"/>
  <c r="Y10" i="13"/>
  <c r="AA10" i="13"/>
  <c r="W10" i="13"/>
  <c r="K12" i="13"/>
  <c r="N12" i="13"/>
  <c r="L12" i="13"/>
  <c r="I12" i="13"/>
  <c r="M12" i="13"/>
  <c r="J13" i="13"/>
  <c r="H13" i="13" s="1"/>
  <c r="AW7" i="13"/>
  <c r="AT7" i="13"/>
  <c r="AS8" i="13"/>
  <c r="AQ8" i="13" s="1"/>
  <c r="AR7" i="13"/>
  <c r="AU7" i="13"/>
  <c r="AV7" i="13"/>
  <c r="AM8" i="13"/>
  <c r="AP8" i="13"/>
  <c r="AN8" i="13"/>
  <c r="AL9" i="13"/>
  <c r="AJ9" i="13" s="1"/>
  <c r="AK8" i="13"/>
  <c r="AO8" i="13"/>
  <c r="T12" i="9"/>
  <c r="S12" i="9"/>
  <c r="R12" i="9"/>
  <c r="Q13" i="9"/>
  <c r="O13" i="9" s="1"/>
  <c r="P12" i="9"/>
  <c r="U12" i="9"/>
  <c r="N14" i="9"/>
  <c r="J15" i="9"/>
  <c r="I14" i="9"/>
  <c r="E13" i="13"/>
  <c r="B13" i="13"/>
  <c r="C14" i="13"/>
  <c r="A14" i="13" s="1"/>
  <c r="D13" i="13"/>
  <c r="G13" i="13"/>
  <c r="F13" i="13"/>
  <c r="AL15" i="9"/>
  <c r="AJ15" i="9" s="1"/>
  <c r="AM14" i="9"/>
  <c r="AN14" i="9"/>
  <c r="AP14" i="9"/>
  <c r="AO14" i="9"/>
  <c r="AK14" i="9"/>
  <c r="BE7" i="13" l="1"/>
  <c r="BH7" i="13"/>
  <c r="H15" i="9"/>
  <c r="L15" i="9"/>
  <c r="K15" i="9"/>
  <c r="M15" i="9"/>
  <c r="A14" i="9"/>
  <c r="F14" i="9"/>
  <c r="V11" i="9"/>
  <c r="AA11" i="9"/>
  <c r="Z11" i="9"/>
  <c r="AB11" i="9"/>
  <c r="G14" i="9"/>
  <c r="C15" i="9"/>
  <c r="D14" i="9"/>
  <c r="B14" i="9"/>
  <c r="E14" i="9"/>
  <c r="X12" i="9"/>
  <c r="Y11" i="9"/>
  <c r="W11" i="9"/>
  <c r="AF10" i="9"/>
  <c r="AD10" i="9"/>
  <c r="AE11" i="9"/>
  <c r="AC11" i="9" s="1"/>
  <c r="AG10" i="9"/>
  <c r="AI10" i="9"/>
  <c r="AH10" i="9"/>
  <c r="AF10" i="13"/>
  <c r="AI10" i="13"/>
  <c r="AH10" i="13"/>
  <c r="AE11" i="13"/>
  <c r="AC11" i="13" s="1"/>
  <c r="AG10" i="13"/>
  <c r="AD10" i="13"/>
  <c r="AN9" i="13"/>
  <c r="AK9" i="13"/>
  <c r="AP9" i="13"/>
  <c r="AM9" i="13"/>
  <c r="AL10" i="13"/>
  <c r="AJ10" i="13" s="1"/>
  <c r="AO9" i="13"/>
  <c r="AW8" i="13"/>
  <c r="AR8" i="13"/>
  <c r="AS9" i="13"/>
  <c r="AQ9" i="13" s="1"/>
  <c r="AT8" i="13"/>
  <c r="AV8" i="13"/>
  <c r="AU8" i="13"/>
  <c r="K13" i="13"/>
  <c r="L13" i="13"/>
  <c r="J14" i="13"/>
  <c r="H14" i="13" s="1"/>
  <c r="I13" i="13"/>
  <c r="M13" i="13"/>
  <c r="N13" i="13"/>
  <c r="AA11" i="13"/>
  <c r="W11" i="13"/>
  <c r="Z11" i="13"/>
  <c r="X12" i="13"/>
  <c r="V12" i="13" s="1"/>
  <c r="Y11" i="13"/>
  <c r="AB11" i="13"/>
  <c r="BC7" i="13"/>
  <c r="AY7" i="13"/>
  <c r="BD7" i="13"/>
  <c r="AZ8" i="13"/>
  <c r="BA7" i="13"/>
  <c r="BB7" i="13"/>
  <c r="T12" i="13"/>
  <c r="P12" i="13"/>
  <c r="S12" i="13"/>
  <c r="U12" i="13"/>
  <c r="R12" i="13"/>
  <c r="Q13" i="13"/>
  <c r="O13" i="13" s="1"/>
  <c r="BG8" i="13"/>
  <c r="BE8" i="13" s="1"/>
  <c r="BI7" i="13"/>
  <c r="BJ7" i="13"/>
  <c r="BK7" i="13"/>
  <c r="BF7" i="13"/>
  <c r="S13" i="9"/>
  <c r="P13" i="9"/>
  <c r="U13" i="9"/>
  <c r="Q14" i="9"/>
  <c r="O14" i="9" s="1"/>
  <c r="R13" i="9"/>
  <c r="T13" i="9"/>
  <c r="N15" i="9"/>
  <c r="J16" i="9"/>
  <c r="I15" i="9"/>
  <c r="AM15" i="9"/>
  <c r="AP15" i="9"/>
  <c r="AK15" i="9"/>
  <c r="AL16" i="9"/>
  <c r="AJ16" i="9" s="1"/>
  <c r="AN15" i="9"/>
  <c r="AO15" i="9"/>
  <c r="D14" i="13"/>
  <c r="F14" i="13"/>
  <c r="C15" i="13"/>
  <c r="A15" i="13" s="1"/>
  <c r="G14" i="13"/>
  <c r="E14" i="13"/>
  <c r="B14" i="13"/>
  <c r="AX8" i="13" l="1"/>
  <c r="BA8" i="13"/>
  <c r="V12" i="9"/>
  <c r="AB12" i="9"/>
  <c r="AA12" i="9"/>
  <c r="Z12" i="9"/>
  <c r="H16" i="9"/>
  <c r="K16" i="9"/>
  <c r="L16" i="9"/>
  <c r="M16" i="9"/>
  <c r="A15" i="9"/>
  <c r="F15" i="9"/>
  <c r="B15" i="9"/>
  <c r="G15" i="9"/>
  <c r="E15" i="9"/>
  <c r="D15" i="9"/>
  <c r="C16" i="9"/>
  <c r="AH11" i="9"/>
  <c r="AD11" i="9"/>
  <c r="AG11" i="9"/>
  <c r="AI11" i="9"/>
  <c r="AF11" i="9"/>
  <c r="AE12" i="9"/>
  <c r="AC12" i="9" s="1"/>
  <c r="X13" i="9"/>
  <c r="W12" i="9"/>
  <c r="Y12" i="9"/>
  <c r="BD8" i="13"/>
  <c r="AY8" i="13"/>
  <c r="AZ9" i="13"/>
  <c r="BC8" i="13"/>
  <c r="BB8" i="13"/>
  <c r="W12" i="13"/>
  <c r="X13" i="13"/>
  <c r="V13" i="13" s="1"/>
  <c r="Y12" i="13"/>
  <c r="AB12" i="13"/>
  <c r="Z12" i="13"/>
  <c r="AA12" i="13"/>
  <c r="L14" i="13"/>
  <c r="N14" i="13"/>
  <c r="K14" i="13"/>
  <c r="M14" i="13"/>
  <c r="J15" i="13"/>
  <c r="H15" i="13" s="1"/>
  <c r="I14" i="13"/>
  <c r="AE12" i="13"/>
  <c r="AC12" i="13" s="1"/>
  <c r="AF11" i="13"/>
  <c r="AH11" i="13"/>
  <c r="AD11" i="13"/>
  <c r="AG11" i="13"/>
  <c r="AI11" i="13"/>
  <c r="BF8" i="13"/>
  <c r="BG9" i="13"/>
  <c r="BE9" i="13" s="1"/>
  <c r="BJ8" i="13"/>
  <c r="BH8" i="13"/>
  <c r="BK8" i="13"/>
  <c r="BI8" i="13"/>
  <c r="Q14" i="13"/>
  <c r="O14" i="13" s="1"/>
  <c r="S13" i="13"/>
  <c r="R13" i="13"/>
  <c r="P13" i="13"/>
  <c r="U13" i="13"/>
  <c r="T13" i="13"/>
  <c r="AW9" i="13"/>
  <c r="AS10" i="13"/>
  <c r="AQ10" i="13" s="1"/>
  <c r="AT9" i="13"/>
  <c r="AU9" i="13"/>
  <c r="AR9" i="13"/>
  <c r="AV9" i="13"/>
  <c r="AN10" i="13"/>
  <c r="AM10" i="13"/>
  <c r="AP10" i="13"/>
  <c r="AL11" i="13"/>
  <c r="AJ11" i="13" s="1"/>
  <c r="AO10" i="13"/>
  <c r="AK10" i="13"/>
  <c r="Q15" i="9"/>
  <c r="O15" i="9" s="1"/>
  <c r="T14" i="9"/>
  <c r="R14" i="9"/>
  <c r="P14" i="9"/>
  <c r="S14" i="9"/>
  <c r="U14" i="9"/>
  <c r="N16" i="9"/>
  <c r="I16" i="9"/>
  <c r="J17" i="9"/>
  <c r="C16" i="13"/>
  <c r="A16" i="13" s="1"/>
  <c r="B15" i="13"/>
  <c r="F15" i="13"/>
  <c r="E15" i="13"/>
  <c r="D15" i="13"/>
  <c r="G15" i="13"/>
  <c r="AO16" i="9"/>
  <c r="AL17" i="9"/>
  <c r="AJ17" i="9" s="1"/>
  <c r="AK16" i="9"/>
  <c r="AM16" i="9"/>
  <c r="AP16" i="9"/>
  <c r="AN16" i="9"/>
  <c r="AX9" i="13" l="1"/>
  <c r="BA9" i="13"/>
  <c r="A16" i="9"/>
  <c r="F16" i="9"/>
  <c r="V13" i="9"/>
  <c r="AB13" i="9"/>
  <c r="Z13" i="9"/>
  <c r="AA13" i="9"/>
  <c r="H17" i="9"/>
  <c r="K17" i="9"/>
  <c r="L17" i="9"/>
  <c r="M17" i="9"/>
  <c r="W13" i="9"/>
  <c r="Y13" i="9"/>
  <c r="X14" i="9"/>
  <c r="AF12" i="9"/>
  <c r="AG12" i="9"/>
  <c r="AE13" i="9"/>
  <c r="AC13" i="9" s="1"/>
  <c r="AH12" i="9"/>
  <c r="AI12" i="9"/>
  <c r="AD12" i="9"/>
  <c r="B16" i="9"/>
  <c r="G16" i="9"/>
  <c r="D16" i="9"/>
  <c r="E16" i="9"/>
  <c r="C17" i="9"/>
  <c r="AU10" i="13"/>
  <c r="AW10" i="13"/>
  <c r="AV10" i="13"/>
  <c r="AT10" i="13"/>
  <c r="AR10" i="13"/>
  <c r="AS11" i="13"/>
  <c r="AQ11" i="13" s="1"/>
  <c r="S14" i="13"/>
  <c r="R14" i="13"/>
  <c r="P14" i="13"/>
  <c r="U14" i="13"/>
  <c r="Q15" i="13"/>
  <c r="O15" i="13" s="1"/>
  <c r="T14" i="13"/>
  <c r="J16" i="13"/>
  <c r="H16" i="13" s="1"/>
  <c r="M15" i="13"/>
  <c r="K15" i="13"/>
  <c r="I15" i="13"/>
  <c r="L15" i="13"/>
  <c r="N15" i="13"/>
  <c r="AD12" i="13"/>
  <c r="AG12" i="13"/>
  <c r="AI12" i="13"/>
  <c r="AF12" i="13"/>
  <c r="AE13" i="13"/>
  <c r="AC13" i="13" s="1"/>
  <c r="AH12" i="13"/>
  <c r="BC9" i="13"/>
  <c r="AY9" i="13"/>
  <c r="BB9" i="13"/>
  <c r="BD9" i="13"/>
  <c r="AZ10" i="13"/>
  <c r="AK11" i="13"/>
  <c r="AL12" i="13"/>
  <c r="AJ12" i="13" s="1"/>
  <c r="AP11" i="13"/>
  <c r="AM11" i="13"/>
  <c r="AO11" i="13"/>
  <c r="AN11" i="13"/>
  <c r="BG10" i="13"/>
  <c r="BE10" i="13" s="1"/>
  <c r="BK9" i="13"/>
  <c r="BI9" i="13"/>
  <c r="BH9" i="13"/>
  <c r="BF9" i="13"/>
  <c r="BJ9" i="13"/>
  <c r="AA13" i="13"/>
  <c r="Y13" i="13"/>
  <c r="X14" i="13"/>
  <c r="V14" i="13" s="1"/>
  <c r="AB13" i="13"/>
  <c r="W13" i="13"/>
  <c r="Z13" i="13"/>
  <c r="U15" i="9"/>
  <c r="Q16" i="9"/>
  <c r="O16" i="9" s="1"/>
  <c r="P15" i="9"/>
  <c r="R15" i="9"/>
  <c r="T15" i="9"/>
  <c r="S15" i="9"/>
  <c r="C17" i="13"/>
  <c r="A17" i="13" s="1"/>
  <c r="G16" i="13"/>
  <c r="B16" i="13"/>
  <c r="D16" i="13"/>
  <c r="E16" i="13"/>
  <c r="F16" i="13"/>
  <c r="AM17" i="9"/>
  <c r="AO17" i="9"/>
  <c r="AL18" i="9"/>
  <c r="AJ18" i="9" s="1"/>
  <c r="AK17" i="9"/>
  <c r="AP17" i="9"/>
  <c r="AN17" i="9"/>
  <c r="N17" i="9"/>
  <c r="J18" i="9"/>
  <c r="I17" i="9"/>
  <c r="AX10" i="13" l="1"/>
  <c r="V14" i="9"/>
  <c r="Z14" i="9"/>
  <c r="AB14" i="9"/>
  <c r="AA14" i="9"/>
  <c r="A17" i="9"/>
  <c r="F17" i="9"/>
  <c r="H18" i="9"/>
  <c r="M18" i="9"/>
  <c r="K18" i="9"/>
  <c r="L18" i="9"/>
  <c r="E17" i="9"/>
  <c r="C18" i="9"/>
  <c r="D17" i="9"/>
  <c r="G17" i="9"/>
  <c r="B17" i="9"/>
  <c r="AD13" i="9"/>
  <c r="AF13" i="9"/>
  <c r="AE14" i="9"/>
  <c r="AC14" i="9" s="1"/>
  <c r="AH13" i="9"/>
  <c r="AI13" i="9"/>
  <c r="AG13" i="9"/>
  <c r="Y14" i="9"/>
  <c r="X15" i="9"/>
  <c r="W14" i="9"/>
  <c r="Y14" i="13"/>
  <c r="W14" i="13"/>
  <c r="AB14" i="13"/>
  <c r="X15" i="13"/>
  <c r="V15" i="13" s="1"/>
  <c r="AA14" i="13"/>
  <c r="Z14" i="13"/>
  <c r="BK10" i="13"/>
  <c r="BG11" i="13"/>
  <c r="BE11" i="13" s="1"/>
  <c r="BH10" i="13"/>
  <c r="BF10" i="13"/>
  <c r="BJ10" i="13"/>
  <c r="BI10" i="13"/>
  <c r="BD10" i="13"/>
  <c r="AZ11" i="13"/>
  <c r="AY10" i="13"/>
  <c r="L16" i="13"/>
  <c r="N16" i="13"/>
  <c r="J17" i="13"/>
  <c r="H17" i="13" s="1"/>
  <c r="I16" i="13"/>
  <c r="M16" i="13"/>
  <c r="K16" i="13"/>
  <c r="AS12" i="13"/>
  <c r="AQ12" i="13" s="1"/>
  <c r="AV11" i="13"/>
  <c r="AT11" i="13"/>
  <c r="AR11" i="13"/>
  <c r="AU11" i="13"/>
  <c r="AW11" i="13"/>
  <c r="AK12" i="13"/>
  <c r="AP12" i="13"/>
  <c r="AL13" i="13"/>
  <c r="AJ13" i="13" s="1"/>
  <c r="AN12" i="13"/>
  <c r="AO12" i="13"/>
  <c r="AM12" i="13"/>
  <c r="AI13" i="13"/>
  <c r="AG13" i="13"/>
  <c r="AE14" i="13"/>
  <c r="AC14" i="13" s="1"/>
  <c r="AD13" i="13"/>
  <c r="AH13" i="13"/>
  <c r="AF13" i="13"/>
  <c r="S15" i="13"/>
  <c r="P15" i="13"/>
  <c r="T15" i="13"/>
  <c r="Q16" i="13"/>
  <c r="O16" i="13" s="1"/>
  <c r="U15" i="13"/>
  <c r="R15" i="13"/>
  <c r="S16" i="9"/>
  <c r="U16" i="9"/>
  <c r="P16" i="9"/>
  <c r="T16" i="9"/>
  <c r="Q17" i="9"/>
  <c r="O17" i="9" s="1"/>
  <c r="R16" i="9"/>
  <c r="AO18" i="9"/>
  <c r="AK18" i="9"/>
  <c r="AM18" i="9"/>
  <c r="AL19" i="9"/>
  <c r="AJ19" i="9" s="1"/>
  <c r="AN18" i="9"/>
  <c r="AP18" i="9"/>
  <c r="I18" i="9"/>
  <c r="N18" i="9"/>
  <c r="J19" i="9"/>
  <c r="F17" i="13"/>
  <c r="C18" i="13"/>
  <c r="A18" i="13" s="1"/>
  <c r="D17" i="13"/>
  <c r="E17" i="13"/>
  <c r="G17" i="13"/>
  <c r="B17" i="13"/>
  <c r="AX11" i="13" l="1"/>
  <c r="H19" i="9"/>
  <c r="M19" i="9"/>
  <c r="L19" i="9"/>
  <c r="K19" i="9"/>
  <c r="V15" i="9"/>
  <c r="AA15" i="9"/>
  <c r="AB15" i="9"/>
  <c r="Z15" i="9"/>
  <c r="A18" i="9"/>
  <c r="F18" i="9"/>
  <c r="D18" i="9"/>
  <c r="C19" i="9"/>
  <c r="B18" i="9"/>
  <c r="E18" i="9"/>
  <c r="G18" i="9"/>
  <c r="X16" i="9"/>
  <c r="Y15" i="9"/>
  <c r="W15" i="9"/>
  <c r="AF14" i="9"/>
  <c r="AH14" i="9"/>
  <c r="AI14" i="9"/>
  <c r="AE15" i="9"/>
  <c r="AC15" i="9" s="1"/>
  <c r="AD14" i="9"/>
  <c r="AG14" i="9"/>
  <c r="AP13" i="13"/>
  <c r="AK13" i="13"/>
  <c r="AL14" i="13"/>
  <c r="AJ14" i="13" s="1"/>
  <c r="AN13" i="13"/>
  <c r="AM13" i="13"/>
  <c r="AO13" i="13"/>
  <c r="T16" i="13"/>
  <c r="R16" i="13"/>
  <c r="P16" i="13"/>
  <c r="U16" i="13"/>
  <c r="S16" i="13"/>
  <c r="Q17" i="13"/>
  <c r="O17" i="13" s="1"/>
  <c r="AG14" i="13"/>
  <c r="AD14" i="13"/>
  <c r="AF14" i="13"/>
  <c r="AI14" i="13"/>
  <c r="AH14" i="13"/>
  <c r="AE15" i="13"/>
  <c r="AC15" i="13" s="1"/>
  <c r="AU12" i="13"/>
  <c r="AV12" i="13"/>
  <c r="AS13" i="13"/>
  <c r="AQ13" i="13" s="1"/>
  <c r="AW12" i="13"/>
  <c r="AR12" i="13"/>
  <c r="AT12" i="13"/>
  <c r="K17" i="13"/>
  <c r="J18" i="13"/>
  <c r="H18" i="13" s="1"/>
  <c r="L17" i="13"/>
  <c r="N17" i="13"/>
  <c r="M17" i="13"/>
  <c r="I17" i="13"/>
  <c r="AZ12" i="13"/>
  <c r="AX12" i="13" s="1"/>
  <c r="BD11" i="13"/>
  <c r="AY11" i="13"/>
  <c r="BI11" i="13"/>
  <c r="BH11" i="13"/>
  <c r="BJ11" i="13"/>
  <c r="BG12" i="13"/>
  <c r="BE12" i="13" s="1"/>
  <c r="BK11" i="13"/>
  <c r="BF11" i="13"/>
  <c r="W15" i="13"/>
  <c r="AA15" i="13"/>
  <c r="X16" i="13"/>
  <c r="V16" i="13" s="1"/>
  <c r="AB15" i="13"/>
  <c r="Y15" i="13"/>
  <c r="Z15" i="13"/>
  <c r="T17" i="9"/>
  <c r="S17" i="9"/>
  <c r="R17" i="9"/>
  <c r="P17" i="9"/>
  <c r="Q18" i="9"/>
  <c r="O18" i="9" s="1"/>
  <c r="U17" i="9"/>
  <c r="D18" i="13"/>
  <c r="B18" i="13"/>
  <c r="G18" i="13"/>
  <c r="F18" i="13"/>
  <c r="E18" i="13"/>
  <c r="C19" i="13"/>
  <c r="A19" i="13" s="1"/>
  <c r="J20" i="9"/>
  <c r="I19" i="9"/>
  <c r="N19" i="9"/>
  <c r="AK19" i="9"/>
  <c r="AN19" i="9"/>
  <c r="AP19" i="9"/>
  <c r="AO19" i="9"/>
  <c r="AM19" i="9"/>
  <c r="AL20" i="9"/>
  <c r="AJ20" i="9" s="1"/>
  <c r="V16" i="9" l="1"/>
  <c r="AA16" i="9"/>
  <c r="AB16" i="9"/>
  <c r="Z16" i="9"/>
  <c r="A19" i="9"/>
  <c r="F19" i="9"/>
  <c r="H20" i="9"/>
  <c r="M20" i="9"/>
  <c r="K20" i="9"/>
  <c r="L20" i="9"/>
  <c r="AI15" i="9"/>
  <c r="AE16" i="9"/>
  <c r="AC16" i="9" s="1"/>
  <c r="AH15" i="9"/>
  <c r="AD15" i="9"/>
  <c r="AG15" i="9"/>
  <c r="AF15" i="9"/>
  <c r="E19" i="9"/>
  <c r="B19" i="9"/>
  <c r="C20" i="9"/>
  <c r="G19" i="9"/>
  <c r="D19" i="9"/>
  <c r="W16" i="9"/>
  <c r="Y16" i="9"/>
  <c r="X17" i="9"/>
  <c r="AT13" i="13"/>
  <c r="AW13" i="13"/>
  <c r="AR13" i="13"/>
  <c r="AS14" i="13"/>
  <c r="AQ14" i="13" s="1"/>
  <c r="AV13" i="13"/>
  <c r="AU13" i="13"/>
  <c r="AM14" i="13"/>
  <c r="AN14" i="13"/>
  <c r="AP14" i="13"/>
  <c r="AO14" i="13"/>
  <c r="AL15" i="13"/>
  <c r="AJ15" i="13" s="1"/>
  <c r="AK14" i="13"/>
  <c r="BJ12" i="13"/>
  <c r="BF12" i="13"/>
  <c r="BH12" i="13"/>
  <c r="BI12" i="13"/>
  <c r="BG13" i="13"/>
  <c r="BE13" i="13" s="1"/>
  <c r="BK12" i="13"/>
  <c r="K18" i="13"/>
  <c r="I18" i="13"/>
  <c r="N18" i="13"/>
  <c r="J19" i="13"/>
  <c r="H19" i="13" s="1"/>
  <c r="M18" i="13"/>
  <c r="L18" i="13"/>
  <c r="Z16" i="13"/>
  <c r="AA16" i="13"/>
  <c r="AB16" i="13"/>
  <c r="Y16" i="13"/>
  <c r="W16" i="13"/>
  <c r="X17" i="13"/>
  <c r="V17" i="13" s="1"/>
  <c r="AZ13" i="13"/>
  <c r="AX13" i="13" s="1"/>
  <c r="AY12" i="13"/>
  <c r="BD12" i="13"/>
  <c r="AF15" i="13"/>
  <c r="AG15" i="13"/>
  <c r="AD15" i="13"/>
  <c r="AI15" i="13"/>
  <c r="AH15" i="13"/>
  <c r="AE16" i="13"/>
  <c r="AC16" i="13" s="1"/>
  <c r="R17" i="13"/>
  <c r="T17" i="13"/>
  <c r="U17" i="13"/>
  <c r="P17" i="13"/>
  <c r="S17" i="13"/>
  <c r="Q18" i="13"/>
  <c r="O18" i="13" s="1"/>
  <c r="R18" i="9"/>
  <c r="P18" i="9"/>
  <c r="S18" i="9"/>
  <c r="Q19" i="9"/>
  <c r="O19" i="9" s="1"/>
  <c r="U18" i="9"/>
  <c r="T18" i="9"/>
  <c r="I20" i="9"/>
  <c r="N20" i="9"/>
  <c r="J21" i="9"/>
  <c r="AK20" i="9"/>
  <c r="AO20" i="9"/>
  <c r="AP20" i="9"/>
  <c r="AM20" i="9"/>
  <c r="AN20" i="9"/>
  <c r="AL21" i="9"/>
  <c r="AJ21" i="9" s="1"/>
  <c r="D19" i="13"/>
  <c r="B19" i="13"/>
  <c r="E19" i="13"/>
  <c r="C20" i="13"/>
  <c r="A20" i="13" s="1"/>
  <c r="G19" i="13"/>
  <c r="F19" i="13"/>
  <c r="V17" i="9" l="1"/>
  <c r="AA17" i="9"/>
  <c r="Z17" i="9"/>
  <c r="AB17" i="9"/>
  <c r="A20" i="9"/>
  <c r="F20" i="9"/>
  <c r="H21" i="9"/>
  <c r="L21" i="9"/>
  <c r="M21" i="9"/>
  <c r="K21" i="9"/>
  <c r="G20" i="9"/>
  <c r="D20" i="9"/>
  <c r="E20" i="9"/>
  <c r="B20" i="9"/>
  <c r="C21" i="9"/>
  <c r="AF16" i="9"/>
  <c r="AI16" i="9"/>
  <c r="AE17" i="9"/>
  <c r="AC17" i="9" s="1"/>
  <c r="AD16" i="9"/>
  <c r="AH16" i="9"/>
  <c r="AG16" i="9"/>
  <c r="X18" i="9"/>
  <c r="Y17" i="9"/>
  <c r="W17" i="9"/>
  <c r="T18" i="13"/>
  <c r="U18" i="13"/>
  <c r="R18" i="13"/>
  <c r="P18" i="13"/>
  <c r="Q19" i="13"/>
  <c r="O19" i="13" s="1"/>
  <c r="S18" i="13"/>
  <c r="BF13" i="13"/>
  <c r="BJ13" i="13"/>
  <c r="BI13" i="13"/>
  <c r="BK13" i="13"/>
  <c r="BH13" i="13"/>
  <c r="BG14" i="13"/>
  <c r="BE14" i="13" s="1"/>
  <c r="AA17" i="13"/>
  <c r="W17" i="13"/>
  <c r="Z17" i="13"/>
  <c r="Y17" i="13"/>
  <c r="X18" i="13"/>
  <c r="V18" i="13" s="1"/>
  <c r="AB17" i="13"/>
  <c r="AE17" i="13"/>
  <c r="AC17" i="13" s="1"/>
  <c r="AI16" i="13"/>
  <c r="AH16" i="13"/>
  <c r="AD16" i="13"/>
  <c r="AF16" i="13"/>
  <c r="AG16" i="13"/>
  <c r="AY13" i="13"/>
  <c r="AZ14" i="13"/>
  <c r="AX14" i="13" s="1"/>
  <c r="BD13" i="13"/>
  <c r="M19" i="13"/>
  <c r="J20" i="13"/>
  <c r="H20" i="13" s="1"/>
  <c r="L19" i="13"/>
  <c r="I19" i="13"/>
  <c r="K19" i="13"/>
  <c r="N19" i="13"/>
  <c r="AO15" i="13"/>
  <c r="AP15" i="13"/>
  <c r="AK15" i="13"/>
  <c r="AN15" i="13"/>
  <c r="AL16" i="13"/>
  <c r="AJ16" i="13" s="1"/>
  <c r="AM15" i="13"/>
  <c r="AV14" i="13"/>
  <c r="AU14" i="13"/>
  <c r="AS15" i="13"/>
  <c r="AQ15" i="13" s="1"/>
  <c r="AW14" i="13"/>
  <c r="AR14" i="13"/>
  <c r="AT14" i="13"/>
  <c r="P19" i="9"/>
  <c r="S19" i="9"/>
  <c r="R19" i="9"/>
  <c r="T19" i="9"/>
  <c r="Q20" i="9"/>
  <c r="O20" i="9" s="1"/>
  <c r="U19" i="9"/>
  <c r="C21" i="13"/>
  <c r="A21" i="13" s="1"/>
  <c r="B20" i="13"/>
  <c r="E20" i="13"/>
  <c r="D20" i="13"/>
  <c r="F20" i="13"/>
  <c r="G20" i="13"/>
  <c r="AK21" i="9"/>
  <c r="AO21" i="9"/>
  <c r="AL22" i="9"/>
  <c r="AJ22" i="9" s="1"/>
  <c r="AN21" i="9"/>
  <c r="AP21" i="9"/>
  <c r="AM21" i="9"/>
  <c r="J22" i="9"/>
  <c r="I21" i="9"/>
  <c r="N21" i="9"/>
  <c r="V18" i="9" l="1"/>
  <c r="Z18" i="9"/>
  <c r="AA18" i="9"/>
  <c r="AB18" i="9"/>
  <c r="A21" i="9"/>
  <c r="F21" i="9"/>
  <c r="H22" i="9"/>
  <c r="L22" i="9"/>
  <c r="K22" i="9"/>
  <c r="M22" i="9"/>
  <c r="G21" i="9"/>
  <c r="B21" i="9"/>
  <c r="D21" i="9"/>
  <c r="C22" i="9"/>
  <c r="E21" i="9"/>
  <c r="AE18" i="9"/>
  <c r="AC18" i="9" s="1"/>
  <c r="AF17" i="9"/>
  <c r="AD17" i="9"/>
  <c r="AG17" i="9"/>
  <c r="AI17" i="9"/>
  <c r="AH17" i="9"/>
  <c r="X19" i="9"/>
  <c r="Y18" i="9"/>
  <c r="W18" i="9"/>
  <c r="AK16" i="13"/>
  <c r="AL17" i="13"/>
  <c r="AJ17" i="13" s="1"/>
  <c r="AN16" i="13"/>
  <c r="AM16" i="13"/>
  <c r="AP16" i="13"/>
  <c r="AO16" i="13"/>
  <c r="AA18" i="13"/>
  <c r="Y18" i="13"/>
  <c r="X19" i="13"/>
  <c r="V19" i="13" s="1"/>
  <c r="Z18" i="13"/>
  <c r="W18" i="13"/>
  <c r="AB18" i="13"/>
  <c r="BD14" i="13"/>
  <c r="AZ15" i="13"/>
  <c r="AX15" i="13" s="1"/>
  <c r="AY14" i="13"/>
  <c r="AF17" i="13"/>
  <c r="AD17" i="13"/>
  <c r="AH17" i="13"/>
  <c r="AE18" i="13"/>
  <c r="AC18" i="13" s="1"/>
  <c r="AG17" i="13"/>
  <c r="AI17" i="13"/>
  <c r="N20" i="13"/>
  <c r="M20" i="13"/>
  <c r="K20" i="13"/>
  <c r="I20" i="13"/>
  <c r="J21" i="13"/>
  <c r="H21" i="13" s="1"/>
  <c r="BJ14" i="13"/>
  <c r="BK14" i="13"/>
  <c r="BI14" i="13"/>
  <c r="BF14" i="13"/>
  <c r="BH14" i="13"/>
  <c r="BG15" i="13"/>
  <c r="BE15" i="13" s="1"/>
  <c r="S19" i="13"/>
  <c r="P19" i="13"/>
  <c r="U19" i="13"/>
  <c r="T19" i="13"/>
  <c r="Q20" i="13"/>
  <c r="O20" i="13" s="1"/>
  <c r="R19" i="13"/>
  <c r="AU15" i="13"/>
  <c r="AV15" i="13"/>
  <c r="AR15" i="13"/>
  <c r="AS16" i="13"/>
  <c r="AQ16" i="13" s="1"/>
  <c r="AT15" i="13"/>
  <c r="AW15" i="13"/>
  <c r="P20" i="9"/>
  <c r="R20" i="9"/>
  <c r="S20" i="9"/>
  <c r="T20" i="9"/>
  <c r="U20" i="9"/>
  <c r="Q21" i="9"/>
  <c r="O21" i="9" s="1"/>
  <c r="AK22" i="9"/>
  <c r="AO22" i="9"/>
  <c r="AL23" i="9"/>
  <c r="AJ23" i="9" s="1"/>
  <c r="AN22" i="9"/>
  <c r="AM22" i="9"/>
  <c r="AP22" i="9"/>
  <c r="E21" i="13"/>
  <c r="G21" i="13"/>
  <c r="D21" i="13"/>
  <c r="F21" i="13"/>
  <c r="B21" i="13"/>
  <c r="C22" i="13"/>
  <c r="A22" i="13" s="1"/>
  <c r="N22" i="9"/>
  <c r="I22" i="9"/>
  <c r="J23" i="9"/>
  <c r="H23" i="9" l="1"/>
  <c r="L23" i="9"/>
  <c r="K23" i="9"/>
  <c r="M23" i="9"/>
  <c r="A22" i="9"/>
  <c r="F22" i="9"/>
  <c r="V19" i="9"/>
  <c r="Z19" i="9"/>
  <c r="AA19" i="9"/>
  <c r="AB19" i="9"/>
  <c r="W19" i="9"/>
  <c r="X20" i="9"/>
  <c r="Y19" i="9"/>
  <c r="AH18" i="9"/>
  <c r="AG18" i="9"/>
  <c r="AI18" i="9"/>
  <c r="AE19" i="9"/>
  <c r="AC19" i="9" s="1"/>
  <c r="AD18" i="9"/>
  <c r="AF18" i="9"/>
  <c r="C23" i="9"/>
  <c r="G22" i="9"/>
  <c r="E22" i="9"/>
  <c r="D22" i="9"/>
  <c r="B22" i="9"/>
  <c r="P20" i="13"/>
  <c r="T20" i="13"/>
  <c r="U20" i="13"/>
  <c r="R20" i="13"/>
  <c r="Q21" i="13"/>
  <c r="O21" i="13" s="1"/>
  <c r="S20" i="13"/>
  <c r="M21" i="13"/>
  <c r="L21" i="13"/>
  <c r="K21" i="13"/>
  <c r="I21" i="13"/>
  <c r="J22" i="13"/>
  <c r="H22" i="13" s="1"/>
  <c r="N21" i="13"/>
  <c r="BC15" i="13"/>
  <c r="BB15" i="13"/>
  <c r="AZ16" i="13"/>
  <c r="AX16" i="13" s="1"/>
  <c r="BA15" i="13"/>
  <c r="AY15" i="13"/>
  <c r="BD15" i="13"/>
  <c r="BI15" i="13"/>
  <c r="BF15" i="13"/>
  <c r="BG16" i="13"/>
  <c r="BE16" i="13" s="1"/>
  <c r="BK15" i="13"/>
  <c r="BH15" i="13"/>
  <c r="BJ15" i="13"/>
  <c r="W19" i="13"/>
  <c r="Z19" i="13"/>
  <c r="Y19" i="13"/>
  <c r="AA19" i="13"/>
  <c r="AB19" i="13"/>
  <c r="X20" i="13"/>
  <c r="V20" i="13" s="1"/>
  <c r="AP17" i="13"/>
  <c r="AN17" i="13"/>
  <c r="AL18" i="13"/>
  <c r="AJ18" i="13" s="1"/>
  <c r="AK17" i="13"/>
  <c r="AM17" i="13"/>
  <c r="AO17" i="13"/>
  <c r="AR16" i="13"/>
  <c r="AT16" i="13"/>
  <c r="AW16" i="13"/>
  <c r="AV16" i="13"/>
  <c r="AS17" i="13"/>
  <c r="AQ17" i="13" s="1"/>
  <c r="AU16" i="13"/>
  <c r="AH18" i="13"/>
  <c r="AD18" i="13"/>
  <c r="AF18" i="13"/>
  <c r="AI18" i="13"/>
  <c r="AE19" i="13"/>
  <c r="AC19" i="13" s="1"/>
  <c r="AG18" i="13"/>
  <c r="T21" i="9"/>
  <c r="Q22" i="9"/>
  <c r="O22" i="9" s="1"/>
  <c r="S21" i="9"/>
  <c r="P21" i="9"/>
  <c r="U21" i="9"/>
  <c r="R21" i="9"/>
  <c r="AP23" i="9"/>
  <c r="AK23" i="9"/>
  <c r="AN23" i="9"/>
  <c r="AO23" i="9"/>
  <c r="AM23" i="9"/>
  <c r="AL24" i="9"/>
  <c r="AJ24" i="9" s="1"/>
  <c r="I23" i="9"/>
  <c r="N23" i="9"/>
  <c r="J24" i="9"/>
  <c r="E22" i="13"/>
  <c r="F22" i="13"/>
  <c r="C23" i="13"/>
  <c r="A23" i="13" s="1"/>
  <c r="D22" i="13"/>
  <c r="B22" i="13"/>
  <c r="G22" i="13"/>
  <c r="H24" i="9" l="1"/>
  <c r="K24" i="9"/>
  <c r="M24" i="9"/>
  <c r="L24" i="9"/>
  <c r="A23" i="9"/>
  <c r="F23" i="9"/>
  <c r="V20" i="9"/>
  <c r="AB20" i="9"/>
  <c r="AA20" i="9"/>
  <c r="Z20" i="9"/>
  <c r="C24" i="9"/>
  <c r="D23" i="9"/>
  <c r="E23" i="9"/>
  <c r="G23" i="9"/>
  <c r="B23" i="9"/>
  <c r="AI19" i="9"/>
  <c r="AE20" i="9"/>
  <c r="AC20" i="9" s="1"/>
  <c r="AF19" i="9"/>
  <c r="AD19" i="9"/>
  <c r="AH19" i="9"/>
  <c r="AG19" i="9"/>
  <c r="W20" i="9"/>
  <c r="X21" i="9"/>
  <c r="Y20" i="9"/>
  <c r="AR17" i="13"/>
  <c r="AS18" i="13"/>
  <c r="AQ18" i="13" s="1"/>
  <c r="AV17" i="13"/>
  <c r="AT17" i="13"/>
  <c r="AU17" i="13"/>
  <c r="AW17" i="13"/>
  <c r="M22" i="13"/>
  <c r="I22" i="13"/>
  <c r="J23" i="13"/>
  <c r="H23" i="13" s="1"/>
  <c r="L22" i="13"/>
  <c r="N22" i="13"/>
  <c r="K22" i="13"/>
  <c r="X21" i="13"/>
  <c r="V21" i="13" s="1"/>
  <c r="AB20" i="13"/>
  <c r="W20" i="13"/>
  <c r="AD19" i="13"/>
  <c r="AH19" i="13"/>
  <c r="AF19" i="13"/>
  <c r="AI19" i="13"/>
  <c r="AG19" i="13"/>
  <c r="AE20" i="13"/>
  <c r="AC20" i="13" s="1"/>
  <c r="AL19" i="13"/>
  <c r="AJ19" i="13" s="1"/>
  <c r="AM18" i="13"/>
  <c r="AN18" i="13"/>
  <c r="AP18" i="13"/>
  <c r="AK18" i="13"/>
  <c r="AO18" i="13"/>
  <c r="BA16" i="13"/>
  <c r="BD16" i="13"/>
  <c r="AZ17" i="13"/>
  <c r="AX17" i="13" s="1"/>
  <c r="BC16" i="13"/>
  <c r="BB16" i="13"/>
  <c r="AY16" i="13"/>
  <c r="BH16" i="13"/>
  <c r="BF16" i="13"/>
  <c r="BI16" i="13"/>
  <c r="BJ16" i="13"/>
  <c r="BG17" i="13"/>
  <c r="BE17" i="13" s="1"/>
  <c r="BK16" i="13"/>
  <c r="P21" i="13"/>
  <c r="T21" i="13"/>
  <c r="Q22" i="13"/>
  <c r="O22" i="13" s="1"/>
  <c r="R21" i="13"/>
  <c r="S21" i="13"/>
  <c r="U21" i="13"/>
  <c r="U22" i="9"/>
  <c r="T22" i="9"/>
  <c r="S22" i="9"/>
  <c r="R22" i="9"/>
  <c r="P22" i="9"/>
  <c r="Q23" i="9"/>
  <c r="O23" i="9" s="1"/>
  <c r="AL25" i="9"/>
  <c r="AJ25" i="9" s="1"/>
  <c r="AO24" i="9"/>
  <c r="AM24" i="9"/>
  <c r="AP24" i="9"/>
  <c r="AN24" i="9"/>
  <c r="AK24" i="9"/>
  <c r="G23" i="13"/>
  <c r="D23" i="13"/>
  <c r="B23" i="13"/>
  <c r="F23" i="13"/>
  <c r="E23" i="13"/>
  <c r="C24" i="13"/>
  <c r="A24" i="13" s="1"/>
  <c r="N24" i="9"/>
  <c r="J25" i="9"/>
  <c r="I24" i="9"/>
  <c r="V21" i="9" l="1"/>
  <c r="AB21" i="9"/>
  <c r="Z21" i="9"/>
  <c r="AA21" i="9"/>
  <c r="H25" i="9"/>
  <c r="M25" i="9"/>
  <c r="K25" i="9"/>
  <c r="L25" i="9"/>
  <c r="A24" i="9"/>
  <c r="F24" i="9"/>
  <c r="Y21" i="9"/>
  <c r="W21" i="9"/>
  <c r="X22" i="9"/>
  <c r="Z22" i="9" s="1"/>
  <c r="AH20" i="9"/>
  <c r="AF20" i="9"/>
  <c r="AI20" i="9"/>
  <c r="AE21" i="9"/>
  <c r="AC21" i="9" s="1"/>
  <c r="AG20" i="9"/>
  <c r="AD20" i="9"/>
  <c r="E24" i="9"/>
  <c r="B24" i="9"/>
  <c r="C25" i="9"/>
  <c r="G24" i="9"/>
  <c r="D24" i="9"/>
  <c r="R22" i="13"/>
  <c r="T22" i="13"/>
  <c r="Q23" i="13"/>
  <c r="O23" i="13" s="1"/>
  <c r="S22" i="13"/>
  <c r="U22" i="13"/>
  <c r="P22" i="13"/>
  <c r="BH17" i="13"/>
  <c r="BF17" i="13"/>
  <c r="BI17" i="13"/>
  <c r="BK17" i="13"/>
  <c r="BJ17" i="13"/>
  <c r="BG18" i="13"/>
  <c r="BE18" i="13" s="1"/>
  <c r="AB21" i="13"/>
  <c r="W21" i="13"/>
  <c r="X22" i="13"/>
  <c r="V22" i="13" s="1"/>
  <c r="AH20" i="13"/>
  <c r="AD20" i="13"/>
  <c r="AI20" i="13"/>
  <c r="AE21" i="13"/>
  <c r="AC21" i="13" s="1"/>
  <c r="AF20" i="13"/>
  <c r="AG20" i="13"/>
  <c r="L23" i="13"/>
  <c r="I23" i="13"/>
  <c r="N23" i="13"/>
  <c r="J24" i="13"/>
  <c r="H24" i="13" s="1"/>
  <c r="M23" i="13"/>
  <c r="K23" i="13"/>
  <c r="AR18" i="13"/>
  <c r="AU18" i="13"/>
  <c r="AW18" i="13"/>
  <c r="AS19" i="13"/>
  <c r="AQ19" i="13" s="1"/>
  <c r="AT18" i="13"/>
  <c r="AV18" i="13"/>
  <c r="BD17" i="13"/>
  <c r="AY17" i="13"/>
  <c r="AZ18" i="13"/>
  <c r="AX18" i="13" s="1"/>
  <c r="AL20" i="13"/>
  <c r="AJ20" i="13" s="1"/>
  <c r="AP19" i="13"/>
  <c r="AO19" i="13"/>
  <c r="AN19" i="13"/>
  <c r="AK19" i="13"/>
  <c r="AM19" i="13"/>
  <c r="R23" i="9"/>
  <c r="T23" i="9"/>
  <c r="Q24" i="9"/>
  <c r="O24" i="9" s="1"/>
  <c r="U23" i="9"/>
  <c r="P23" i="9"/>
  <c r="S23" i="9"/>
  <c r="N25" i="9"/>
  <c r="J26" i="9"/>
  <c r="I25" i="9"/>
  <c r="B24" i="13"/>
  <c r="E24" i="13"/>
  <c r="F24" i="13"/>
  <c r="G24" i="13"/>
  <c r="C25" i="13"/>
  <c r="A25" i="13" s="1"/>
  <c r="D24" i="13"/>
  <c r="AO25" i="9"/>
  <c r="AP25" i="9"/>
  <c r="AN25" i="9"/>
  <c r="AK25" i="9"/>
  <c r="AL26" i="9"/>
  <c r="AJ26" i="9" s="1"/>
  <c r="AM25" i="9"/>
  <c r="A25" i="9" l="1"/>
  <c r="F25" i="9"/>
  <c r="H26" i="9"/>
  <c r="M26" i="9"/>
  <c r="K26" i="9"/>
  <c r="L26" i="9"/>
  <c r="V22" i="9"/>
  <c r="AB22" i="9"/>
  <c r="AA22" i="9"/>
  <c r="AI21" i="9"/>
  <c r="AH21" i="9"/>
  <c r="AF21" i="9"/>
  <c r="AE22" i="9"/>
  <c r="AC22" i="9" s="1"/>
  <c r="AG21" i="9"/>
  <c r="AD21" i="9"/>
  <c r="C26" i="9"/>
  <c r="G25" i="9"/>
  <c r="D25" i="9"/>
  <c r="B25" i="9"/>
  <c r="E25" i="9"/>
  <c r="W22" i="9"/>
  <c r="Y22" i="9"/>
  <c r="X23" i="9"/>
  <c r="AT19" i="13"/>
  <c r="AV19" i="13"/>
  <c r="AU19" i="13"/>
  <c r="AS20" i="13"/>
  <c r="AQ20" i="13" s="1"/>
  <c r="AR19" i="13"/>
  <c r="AW19" i="13"/>
  <c r="P23" i="13"/>
  <c r="Q24" i="13"/>
  <c r="O24" i="13" s="1"/>
  <c r="T23" i="13"/>
  <c r="U23" i="13"/>
  <c r="R23" i="13"/>
  <c r="S23" i="13"/>
  <c r="AN20" i="13"/>
  <c r="AL21" i="13"/>
  <c r="AJ21" i="13" s="1"/>
  <c r="AK20" i="13"/>
  <c r="AO20" i="13"/>
  <c r="AP20" i="13"/>
  <c r="AM20" i="13"/>
  <c r="BJ18" i="13"/>
  <c r="BH18" i="13"/>
  <c r="BG19" i="13"/>
  <c r="BE19" i="13" s="1"/>
  <c r="BK18" i="13"/>
  <c r="BI18" i="13"/>
  <c r="BF18" i="13"/>
  <c r="BD18" i="13"/>
  <c r="AY18" i="13"/>
  <c r="AZ19" i="13"/>
  <c r="AX19" i="13" s="1"/>
  <c r="I24" i="13"/>
  <c r="L24" i="13"/>
  <c r="N24" i="13"/>
  <c r="K24" i="13"/>
  <c r="J25" i="13"/>
  <c r="H25" i="13" s="1"/>
  <c r="M24" i="13"/>
  <c r="AD21" i="13"/>
  <c r="AF21" i="13"/>
  <c r="AG21" i="13"/>
  <c r="AE22" i="13"/>
  <c r="AC22" i="13" s="1"/>
  <c r="AI21" i="13"/>
  <c r="AH21" i="13"/>
  <c r="AB22" i="13"/>
  <c r="X23" i="13"/>
  <c r="V23" i="13" s="1"/>
  <c r="W22" i="13"/>
  <c r="S24" i="9"/>
  <c r="R24" i="9"/>
  <c r="Q25" i="9"/>
  <c r="O25" i="9" s="1"/>
  <c r="T24" i="9"/>
  <c r="P24" i="9"/>
  <c r="U24" i="9"/>
  <c r="AL27" i="9"/>
  <c r="AJ27" i="9" s="1"/>
  <c r="AK26" i="9"/>
  <c r="AO26" i="9"/>
  <c r="AP26" i="9"/>
  <c r="AN26" i="9"/>
  <c r="AM26" i="9"/>
  <c r="C26" i="13"/>
  <c r="A26" i="13" s="1"/>
  <c r="E25" i="13"/>
  <c r="D25" i="13"/>
  <c r="B25" i="13"/>
  <c r="G25" i="13"/>
  <c r="F25" i="13"/>
  <c r="I26" i="9"/>
  <c r="N26" i="9"/>
  <c r="J27" i="9"/>
  <c r="H27" i="9" l="1"/>
  <c r="M27" i="9"/>
  <c r="K27" i="9"/>
  <c r="L27" i="9"/>
  <c r="A26" i="9"/>
  <c r="F26" i="9"/>
  <c r="V23" i="9"/>
  <c r="AB23" i="9"/>
  <c r="Z23" i="9"/>
  <c r="AA23" i="9"/>
  <c r="Y23" i="9"/>
  <c r="X24" i="9"/>
  <c r="W23" i="9"/>
  <c r="C27" i="9"/>
  <c r="B26" i="9"/>
  <c r="D26" i="9"/>
  <c r="E26" i="9"/>
  <c r="G26" i="9"/>
  <c r="AF22" i="9"/>
  <c r="AD22" i="9"/>
  <c r="AH22" i="9"/>
  <c r="AG22" i="9"/>
  <c r="AE23" i="9"/>
  <c r="AC23" i="9" s="1"/>
  <c r="AI22" i="9"/>
  <c r="I25" i="13"/>
  <c r="K25" i="13"/>
  <c r="L25" i="13"/>
  <c r="J26" i="13"/>
  <c r="H26" i="13" s="1"/>
  <c r="N25" i="13"/>
  <c r="M25" i="13"/>
  <c r="BI19" i="13"/>
  <c r="BG20" i="13"/>
  <c r="BE20" i="13" s="1"/>
  <c r="BF19" i="13"/>
  <c r="BH19" i="13"/>
  <c r="BJ19" i="13"/>
  <c r="BK19" i="13"/>
  <c r="AM21" i="13"/>
  <c r="AK21" i="13"/>
  <c r="AP21" i="13"/>
  <c r="AL22" i="13"/>
  <c r="AJ22" i="13" s="1"/>
  <c r="AO21" i="13"/>
  <c r="AN21" i="13"/>
  <c r="AW20" i="13"/>
  <c r="AT20" i="13"/>
  <c r="AV20" i="13"/>
  <c r="AR20" i="13"/>
  <c r="AU20" i="13"/>
  <c r="AS21" i="13"/>
  <c r="AQ21" i="13" s="1"/>
  <c r="W23" i="13"/>
  <c r="X24" i="13"/>
  <c r="V24" i="13" s="1"/>
  <c r="AB23" i="13"/>
  <c r="AF22" i="13"/>
  <c r="AE23" i="13"/>
  <c r="AC23" i="13" s="1"/>
  <c r="AD22" i="13"/>
  <c r="AG22" i="13"/>
  <c r="AI22" i="13"/>
  <c r="AH22" i="13"/>
  <c r="BD19" i="13"/>
  <c r="AZ20" i="13"/>
  <c r="AX20" i="13" s="1"/>
  <c r="AY19" i="13"/>
  <c r="P24" i="13"/>
  <c r="T24" i="13"/>
  <c r="U24" i="13"/>
  <c r="S24" i="13"/>
  <c r="Q25" i="13"/>
  <c r="O25" i="13" s="1"/>
  <c r="R24" i="13"/>
  <c r="R25" i="9"/>
  <c r="T25" i="9"/>
  <c r="Q26" i="9"/>
  <c r="O26" i="9" s="1"/>
  <c r="P25" i="9"/>
  <c r="U25" i="9"/>
  <c r="S25" i="9"/>
  <c r="C27" i="13"/>
  <c r="A27" i="13" s="1"/>
  <c r="E26" i="13"/>
  <c r="F26" i="13"/>
  <c r="D26" i="13"/>
  <c r="G26" i="13"/>
  <c r="B26" i="13"/>
  <c r="J28" i="9"/>
  <c r="N27" i="9"/>
  <c r="I27" i="9"/>
  <c r="AL28" i="9"/>
  <c r="AJ28" i="9" s="1"/>
  <c r="AK27" i="9"/>
  <c r="AO27" i="9"/>
  <c r="AP27" i="9"/>
  <c r="AM27" i="9"/>
  <c r="AN27" i="9"/>
  <c r="A27" i="9" l="1"/>
  <c r="F27" i="9"/>
  <c r="H28" i="9"/>
  <c r="L28" i="9"/>
  <c r="M28" i="9"/>
  <c r="K28" i="9"/>
  <c r="V24" i="9"/>
  <c r="AA24" i="9"/>
  <c r="Z24" i="9"/>
  <c r="AB24" i="9"/>
  <c r="G27" i="9"/>
  <c r="D27" i="9"/>
  <c r="B27" i="9"/>
  <c r="C28" i="9"/>
  <c r="E27" i="9"/>
  <c r="Y24" i="9"/>
  <c r="X25" i="9"/>
  <c r="W24" i="9"/>
  <c r="AG23" i="9"/>
  <c r="AF23" i="9"/>
  <c r="AD23" i="9"/>
  <c r="AI23" i="9"/>
  <c r="AH23" i="9"/>
  <c r="AE24" i="9"/>
  <c r="AC24" i="9" s="1"/>
  <c r="R25" i="13"/>
  <c r="S25" i="13"/>
  <c r="T25" i="13"/>
  <c r="P25" i="13"/>
  <c r="Q26" i="13"/>
  <c r="O26" i="13" s="1"/>
  <c r="U25" i="13"/>
  <c r="AY20" i="13"/>
  <c r="BD20" i="13"/>
  <c r="AZ21" i="13"/>
  <c r="AX21" i="13" s="1"/>
  <c r="W24" i="13"/>
  <c r="X25" i="13"/>
  <c r="V25" i="13" s="1"/>
  <c r="AB24" i="13"/>
  <c r="J27" i="13"/>
  <c r="H27" i="13" s="1"/>
  <c r="I26" i="13"/>
  <c r="L26" i="13"/>
  <c r="M26" i="13"/>
  <c r="N26" i="13"/>
  <c r="K26" i="13"/>
  <c r="AV21" i="13"/>
  <c r="AW21" i="13"/>
  <c r="AS22" i="13"/>
  <c r="AQ22" i="13" s="1"/>
  <c r="AU21" i="13"/>
  <c r="AT21" i="13"/>
  <c r="AR21" i="13"/>
  <c r="AK22" i="13"/>
  <c r="AL23" i="13"/>
  <c r="AJ23" i="13" s="1"/>
  <c r="AM22" i="13"/>
  <c r="AN22" i="13"/>
  <c r="AP22" i="13"/>
  <c r="AO22" i="13"/>
  <c r="AD23" i="13"/>
  <c r="AH23" i="13"/>
  <c r="AG23" i="13"/>
  <c r="AI23" i="13"/>
  <c r="AF23" i="13"/>
  <c r="AE24" i="13"/>
  <c r="AC24" i="13" s="1"/>
  <c r="BI20" i="13"/>
  <c r="BK20" i="13"/>
  <c r="BJ20" i="13"/>
  <c r="BG21" i="13"/>
  <c r="BE21" i="13" s="1"/>
  <c r="BF20" i="13"/>
  <c r="BH20" i="13"/>
  <c r="U26" i="9"/>
  <c r="P26" i="9"/>
  <c r="T26" i="9"/>
  <c r="Q27" i="9"/>
  <c r="O27" i="9" s="1"/>
  <c r="R26" i="9"/>
  <c r="S26" i="9"/>
  <c r="F27" i="13"/>
  <c r="B27" i="13"/>
  <c r="G27" i="13"/>
  <c r="E27" i="13"/>
  <c r="D27" i="13"/>
  <c r="C28" i="13"/>
  <c r="A28" i="13" s="1"/>
  <c r="AN28" i="9"/>
  <c r="AM28" i="9"/>
  <c r="AP28" i="9"/>
  <c r="AK28" i="9"/>
  <c r="AL29" i="9"/>
  <c r="AJ29" i="9" s="1"/>
  <c r="AO28" i="9"/>
  <c r="J29" i="9"/>
  <c r="N28" i="9"/>
  <c r="I28" i="9"/>
  <c r="A28" i="9" l="1"/>
  <c r="F28" i="9"/>
  <c r="H29" i="9"/>
  <c r="L29" i="9"/>
  <c r="M29" i="9"/>
  <c r="K29" i="9"/>
  <c r="V25" i="9"/>
  <c r="AA25" i="9"/>
  <c r="Z25" i="9"/>
  <c r="AB25" i="9"/>
  <c r="W25" i="9"/>
  <c r="X26" i="9"/>
  <c r="Y25" i="9"/>
  <c r="B28" i="9"/>
  <c r="E28" i="9"/>
  <c r="D28" i="9"/>
  <c r="C29" i="9"/>
  <c r="G28" i="9"/>
  <c r="AD24" i="9"/>
  <c r="AI24" i="9"/>
  <c r="AG24" i="9"/>
  <c r="AF24" i="9"/>
  <c r="AE25" i="9"/>
  <c r="AC25" i="9" s="1"/>
  <c r="AH24" i="9"/>
  <c r="AA25" i="13"/>
  <c r="Y25" i="13"/>
  <c r="Z25" i="13"/>
  <c r="X26" i="13"/>
  <c r="V26" i="13" s="1"/>
  <c r="AB25" i="13"/>
  <c r="W25" i="13"/>
  <c r="AU22" i="13"/>
  <c r="AS23" i="13"/>
  <c r="AQ23" i="13" s="1"/>
  <c r="AT22" i="13"/>
  <c r="AW22" i="13"/>
  <c r="AR22" i="13"/>
  <c r="BA21" i="13"/>
  <c r="AY21" i="13"/>
  <c r="BC21" i="13"/>
  <c r="BB21" i="13"/>
  <c r="BD21" i="13"/>
  <c r="AZ22" i="13"/>
  <c r="AX22" i="13" s="1"/>
  <c r="BG22" i="13"/>
  <c r="BE22" i="13" s="1"/>
  <c r="BI21" i="13"/>
  <c r="BF21" i="13"/>
  <c r="BH21" i="13"/>
  <c r="BK21" i="13"/>
  <c r="BJ21" i="13"/>
  <c r="J28" i="13"/>
  <c r="H28" i="13" s="1"/>
  <c r="M27" i="13"/>
  <c r="I27" i="13"/>
  <c r="N27" i="13"/>
  <c r="L27" i="13"/>
  <c r="K27" i="13"/>
  <c r="Q27" i="13"/>
  <c r="O27" i="13" s="1"/>
  <c r="T26" i="13"/>
  <c r="U26" i="13"/>
  <c r="R26" i="13"/>
  <c r="P26" i="13"/>
  <c r="S26" i="13"/>
  <c r="AE25" i="13"/>
  <c r="AC25" i="13" s="1"/>
  <c r="AI24" i="13"/>
  <c r="AF24" i="13"/>
  <c r="AG24" i="13"/>
  <c r="AH24" i="13"/>
  <c r="AD24" i="13"/>
  <c r="AK23" i="13"/>
  <c r="AM23" i="13"/>
  <c r="AL24" i="13"/>
  <c r="AJ24" i="13" s="1"/>
  <c r="AO23" i="13"/>
  <c r="AN23" i="13"/>
  <c r="AP23" i="13"/>
  <c r="S27" i="9"/>
  <c r="T27" i="9"/>
  <c r="U27" i="9"/>
  <c r="R27" i="9"/>
  <c r="P27" i="9"/>
  <c r="Q28" i="9"/>
  <c r="O28" i="9" s="1"/>
  <c r="AO29" i="9"/>
  <c r="AN29" i="9"/>
  <c r="AK29" i="9"/>
  <c r="AP29" i="9"/>
  <c r="AL30" i="9"/>
  <c r="AJ30" i="9" s="1"/>
  <c r="AM29" i="9"/>
  <c r="J30" i="9"/>
  <c r="I29" i="9"/>
  <c r="N29" i="9"/>
  <c r="D28" i="13"/>
  <c r="B28" i="13"/>
  <c r="C29" i="13"/>
  <c r="A29" i="13" s="1"/>
  <c r="G28" i="13"/>
  <c r="E28" i="13"/>
  <c r="F28" i="13"/>
  <c r="V26" i="9" l="1"/>
  <c r="AA26" i="9"/>
  <c r="Z26" i="9"/>
  <c r="AB26" i="9"/>
  <c r="H30" i="9"/>
  <c r="K30" i="9"/>
  <c r="L30" i="9"/>
  <c r="M30" i="9"/>
  <c r="A29" i="9"/>
  <c r="F29" i="9"/>
  <c r="AG25" i="9"/>
  <c r="AH25" i="9"/>
  <c r="AI25" i="9"/>
  <c r="AF25" i="9"/>
  <c r="AE26" i="9"/>
  <c r="AC26" i="9" s="1"/>
  <c r="AD25" i="9"/>
  <c r="B29" i="9"/>
  <c r="G29" i="9"/>
  <c r="E29" i="9"/>
  <c r="C30" i="9"/>
  <c r="D29" i="9"/>
  <c r="W26" i="9"/>
  <c r="Y26" i="9"/>
  <c r="X27" i="9"/>
  <c r="AH25" i="13"/>
  <c r="AI25" i="13"/>
  <c r="AD25" i="13"/>
  <c r="AE26" i="13"/>
  <c r="AC26" i="13" s="1"/>
  <c r="AG25" i="13"/>
  <c r="AF25" i="13"/>
  <c r="BG23" i="13"/>
  <c r="BE23" i="13" s="1"/>
  <c r="BF22" i="13"/>
  <c r="BI22" i="13"/>
  <c r="BK22" i="13"/>
  <c r="BH22" i="13"/>
  <c r="BJ22" i="13"/>
  <c r="AS24" i="13"/>
  <c r="AQ24" i="13" s="1"/>
  <c r="AV23" i="13"/>
  <c r="AU23" i="13"/>
  <c r="AR23" i="13"/>
  <c r="AT23" i="13"/>
  <c r="AW23" i="13"/>
  <c r="AM24" i="13"/>
  <c r="AO24" i="13"/>
  <c r="AK24" i="13"/>
  <c r="AP24" i="13"/>
  <c r="AL25" i="13"/>
  <c r="AJ25" i="13" s="1"/>
  <c r="AN24" i="13"/>
  <c r="S27" i="13"/>
  <c r="P27" i="13"/>
  <c r="U27" i="13"/>
  <c r="T27" i="13"/>
  <c r="Q28" i="13"/>
  <c r="O28" i="13" s="1"/>
  <c r="R27" i="13"/>
  <c r="J29" i="13"/>
  <c r="H29" i="13" s="1"/>
  <c r="M28" i="13"/>
  <c r="L28" i="13"/>
  <c r="I28" i="13"/>
  <c r="K28" i="13"/>
  <c r="N28" i="13"/>
  <c r="AY22" i="13"/>
  <c r="BB22" i="13"/>
  <c r="BC22" i="13"/>
  <c r="AZ23" i="13"/>
  <c r="AX23" i="13" s="1"/>
  <c r="BD22" i="13"/>
  <c r="BA22" i="13"/>
  <c r="W26" i="13"/>
  <c r="AB26" i="13"/>
  <c r="Z26" i="13"/>
  <c r="AA26" i="13"/>
  <c r="X27" i="13"/>
  <c r="V27" i="13" s="1"/>
  <c r="Y26" i="13"/>
  <c r="Q29" i="9"/>
  <c r="O29" i="9" s="1"/>
  <c r="S28" i="9"/>
  <c r="T28" i="9"/>
  <c r="R28" i="9"/>
  <c r="U28" i="9"/>
  <c r="P28" i="9"/>
  <c r="AO30" i="9"/>
  <c r="AL31" i="9"/>
  <c r="AJ31" i="9" s="1"/>
  <c r="AN30" i="9"/>
  <c r="AK30" i="9"/>
  <c r="AP30" i="9"/>
  <c r="AM30" i="9"/>
  <c r="F29" i="13"/>
  <c r="B29" i="13"/>
  <c r="D29" i="13"/>
  <c r="C30" i="13"/>
  <c r="A30" i="13" s="1"/>
  <c r="G29" i="13"/>
  <c r="E29" i="13"/>
  <c r="I30" i="9"/>
  <c r="J31" i="9"/>
  <c r="N30" i="9"/>
  <c r="V27" i="9" l="1"/>
  <c r="AA27" i="9"/>
  <c r="Z27" i="9"/>
  <c r="AB27" i="9"/>
  <c r="H31" i="9"/>
  <c r="L31" i="9"/>
  <c r="K31" i="9"/>
  <c r="M31" i="9"/>
  <c r="A30" i="9"/>
  <c r="F30" i="9"/>
  <c r="Y27" i="9"/>
  <c r="X28" i="9"/>
  <c r="W27" i="9"/>
  <c r="B30" i="9"/>
  <c r="E30" i="9"/>
  <c r="G30" i="9"/>
  <c r="D30" i="9"/>
  <c r="C31" i="9"/>
  <c r="AG26" i="9"/>
  <c r="AI26" i="9"/>
  <c r="AF26" i="9"/>
  <c r="AD26" i="9"/>
  <c r="AH26" i="9"/>
  <c r="AE27" i="9"/>
  <c r="AC27" i="9" s="1"/>
  <c r="BI23" i="13"/>
  <c r="BK23" i="13"/>
  <c r="BF23" i="13"/>
  <c r="BG24" i="13"/>
  <c r="BE24" i="13" s="1"/>
  <c r="BJ23" i="13"/>
  <c r="BH23" i="13"/>
  <c r="AB27" i="13"/>
  <c r="X28" i="13"/>
  <c r="V28" i="13" s="1"/>
  <c r="W27" i="13"/>
  <c r="BD23" i="13"/>
  <c r="BB23" i="13"/>
  <c r="AZ24" i="13"/>
  <c r="AX24" i="13" s="1"/>
  <c r="AY23" i="13"/>
  <c r="BA23" i="13"/>
  <c r="BC23" i="13"/>
  <c r="AK25" i="13"/>
  <c r="AL26" i="13"/>
  <c r="AJ26" i="13" s="1"/>
  <c r="AM25" i="13"/>
  <c r="AO25" i="13"/>
  <c r="AN25" i="13"/>
  <c r="AP25" i="13"/>
  <c r="AT24" i="13"/>
  <c r="AV24" i="13"/>
  <c r="AS25" i="13"/>
  <c r="AQ25" i="13" s="1"/>
  <c r="AU24" i="13"/>
  <c r="AW24" i="13"/>
  <c r="AR24" i="13"/>
  <c r="P28" i="13"/>
  <c r="R28" i="13"/>
  <c r="T28" i="13"/>
  <c r="U28" i="13"/>
  <c r="Q29" i="13"/>
  <c r="O29" i="13" s="1"/>
  <c r="S28" i="13"/>
  <c r="L29" i="13"/>
  <c r="M29" i="13"/>
  <c r="I29" i="13"/>
  <c r="N29" i="13"/>
  <c r="K29" i="13"/>
  <c r="J30" i="13"/>
  <c r="H30" i="13" s="1"/>
  <c r="AE27" i="13"/>
  <c r="AC27" i="13" s="1"/>
  <c r="AH26" i="13"/>
  <c r="AF26" i="13"/>
  <c r="AD26" i="13"/>
  <c r="AI26" i="13"/>
  <c r="AG26" i="13"/>
  <c r="T29" i="9"/>
  <c r="R29" i="9"/>
  <c r="Q30" i="9"/>
  <c r="O30" i="9" s="1"/>
  <c r="S29" i="9"/>
  <c r="P29" i="9"/>
  <c r="U29" i="9"/>
  <c r="C31" i="13"/>
  <c r="A31" i="13" s="1"/>
  <c r="E30" i="13"/>
  <c r="G30" i="13"/>
  <c r="D30" i="13"/>
  <c r="F30" i="13"/>
  <c r="B30" i="13"/>
  <c r="AP31" i="9"/>
  <c r="AL32" i="9"/>
  <c r="AJ32" i="9" s="1"/>
  <c r="AN31" i="9"/>
  <c r="AK31" i="9"/>
  <c r="AO31" i="9"/>
  <c r="AM31" i="9"/>
  <c r="I31" i="9"/>
  <c r="J32" i="9"/>
  <c r="N31" i="9"/>
  <c r="V28" i="9" l="1"/>
  <c r="AA28" i="9"/>
  <c r="Z28" i="9"/>
  <c r="AB28" i="9"/>
  <c r="A31" i="9"/>
  <c r="F31" i="9"/>
  <c r="H32" i="9"/>
  <c r="K32" i="9"/>
  <c r="L32" i="9"/>
  <c r="M32" i="9"/>
  <c r="AD27" i="9"/>
  <c r="AE28" i="9"/>
  <c r="AC28" i="9" s="1"/>
  <c r="AG27" i="9"/>
  <c r="AI27" i="9"/>
  <c r="AH27" i="9"/>
  <c r="AF27" i="9"/>
  <c r="G31" i="9"/>
  <c r="C32" i="9"/>
  <c r="E31" i="9"/>
  <c r="B31" i="9"/>
  <c r="D31" i="9"/>
  <c r="X29" i="9"/>
  <c r="Y28" i="9"/>
  <c r="W28" i="9"/>
  <c r="N30" i="13"/>
  <c r="I30" i="13"/>
  <c r="J31" i="13"/>
  <c r="H31" i="13" s="1"/>
  <c r="AW25" i="13"/>
  <c r="AT25" i="13"/>
  <c r="AR25" i="13"/>
  <c r="AU25" i="13"/>
  <c r="AS26" i="13"/>
  <c r="AQ26" i="13" s="1"/>
  <c r="AV25" i="13"/>
  <c r="AG27" i="13"/>
  <c r="AE28" i="13"/>
  <c r="AC28" i="13" s="1"/>
  <c r="AI27" i="13"/>
  <c r="AH27" i="13"/>
  <c r="AF27" i="13"/>
  <c r="AD27" i="13"/>
  <c r="AP26" i="13"/>
  <c r="AO26" i="13"/>
  <c r="AK26" i="13"/>
  <c r="AM26" i="13"/>
  <c r="AL27" i="13"/>
  <c r="AJ27" i="13" s="1"/>
  <c r="AN26" i="13"/>
  <c r="BC24" i="13"/>
  <c r="BA24" i="13"/>
  <c r="AZ25" i="13"/>
  <c r="AX25" i="13" s="1"/>
  <c r="BD24" i="13"/>
  <c r="BB24" i="13"/>
  <c r="AY24" i="13"/>
  <c r="Q30" i="13"/>
  <c r="O30" i="13" s="1"/>
  <c r="S29" i="13"/>
  <c r="U29" i="13"/>
  <c r="P29" i="13"/>
  <c r="R29" i="13"/>
  <c r="T29" i="13"/>
  <c r="AB28" i="13"/>
  <c r="X29" i="13"/>
  <c r="V29" i="13" s="1"/>
  <c r="W28" i="13"/>
  <c r="BF24" i="13"/>
  <c r="BJ24" i="13"/>
  <c r="BH24" i="13"/>
  <c r="BK24" i="13"/>
  <c r="BI24" i="13"/>
  <c r="BG25" i="13"/>
  <c r="BE25" i="13" s="1"/>
  <c r="R30" i="9"/>
  <c r="P30" i="9"/>
  <c r="S30" i="9"/>
  <c r="U30" i="9"/>
  <c r="T30" i="9"/>
  <c r="Q31" i="9"/>
  <c r="O31" i="9" s="1"/>
  <c r="AO32" i="9"/>
  <c r="AN32" i="9"/>
  <c r="AM32" i="9"/>
  <c r="AP32" i="9"/>
  <c r="AK32" i="9"/>
  <c r="AL33" i="9"/>
  <c r="AJ33" i="9" s="1"/>
  <c r="F31" i="13"/>
  <c r="G31" i="13"/>
  <c r="C32" i="13"/>
  <c r="A32" i="13" s="1"/>
  <c r="E31" i="13"/>
  <c r="D31" i="13"/>
  <c r="B31" i="13"/>
  <c r="N32" i="9"/>
  <c r="I32" i="9"/>
  <c r="J33" i="9"/>
  <c r="V29" i="9" l="1"/>
  <c r="AB29" i="9"/>
  <c r="AA29" i="9"/>
  <c r="Z29" i="9"/>
  <c r="H33" i="9"/>
  <c r="K33" i="9"/>
  <c r="M33" i="9"/>
  <c r="L33" i="9"/>
  <c r="A32" i="9"/>
  <c r="F32" i="9"/>
  <c r="Y29" i="9"/>
  <c r="W29" i="9"/>
  <c r="X30" i="9"/>
  <c r="B32" i="9"/>
  <c r="G32" i="9"/>
  <c r="C33" i="9"/>
  <c r="D32" i="9"/>
  <c r="E32" i="9"/>
  <c r="AF28" i="9"/>
  <c r="AG28" i="9"/>
  <c r="AE29" i="9"/>
  <c r="AC29" i="9" s="1"/>
  <c r="AH28" i="9"/>
  <c r="AD28" i="9"/>
  <c r="AI28" i="9"/>
  <c r="BJ25" i="13"/>
  <c r="BH25" i="13"/>
  <c r="BG26" i="13"/>
  <c r="BE26" i="13" s="1"/>
  <c r="BF25" i="13"/>
  <c r="BI25" i="13"/>
  <c r="BK25" i="13"/>
  <c r="T30" i="13"/>
  <c r="S30" i="13"/>
  <c r="Q31" i="13"/>
  <c r="O31" i="13" s="1"/>
  <c r="P30" i="13"/>
  <c r="R30" i="13"/>
  <c r="U30" i="13"/>
  <c r="BA25" i="13"/>
  <c r="BB25" i="13"/>
  <c r="AZ26" i="13"/>
  <c r="AX26" i="13" s="1"/>
  <c r="BC25" i="13"/>
  <c r="AY25" i="13"/>
  <c r="BD25" i="13"/>
  <c r="AN27" i="13"/>
  <c r="AO27" i="13"/>
  <c r="AK27" i="13"/>
  <c r="AM27" i="13"/>
  <c r="AP27" i="13"/>
  <c r="AL28" i="13"/>
  <c r="AJ28" i="13" s="1"/>
  <c r="N31" i="13"/>
  <c r="I31" i="13"/>
  <c r="J32" i="13"/>
  <c r="H32" i="13" s="1"/>
  <c r="X30" i="13"/>
  <c r="V30" i="13" s="1"/>
  <c r="W29" i="13"/>
  <c r="AB29" i="13"/>
  <c r="AD28" i="13"/>
  <c r="AE29" i="13"/>
  <c r="AC29" i="13" s="1"/>
  <c r="AI28" i="13"/>
  <c r="AH28" i="13"/>
  <c r="AG28" i="13"/>
  <c r="AF28" i="13"/>
  <c r="AW26" i="13"/>
  <c r="AU26" i="13"/>
  <c r="AR26" i="13"/>
  <c r="AV26" i="13"/>
  <c r="AT26" i="13"/>
  <c r="AS27" i="13"/>
  <c r="AQ27" i="13" s="1"/>
  <c r="S31" i="9"/>
  <c r="Q32" i="9"/>
  <c r="O32" i="9" s="1"/>
  <c r="T31" i="9"/>
  <c r="U31" i="9"/>
  <c r="R31" i="9"/>
  <c r="P31" i="9"/>
  <c r="D32" i="13"/>
  <c r="C33" i="13"/>
  <c r="A33" i="13" s="1"/>
  <c r="E32" i="13"/>
  <c r="G32" i="13"/>
  <c r="B32" i="13"/>
  <c r="F32" i="13"/>
  <c r="AP33" i="9"/>
  <c r="AL34" i="9"/>
  <c r="AJ34" i="9" s="1"/>
  <c r="AK33" i="9"/>
  <c r="AM33" i="9"/>
  <c r="AO33" i="9"/>
  <c r="AN33" i="9"/>
  <c r="I33" i="9"/>
  <c r="J34" i="9"/>
  <c r="N33" i="9"/>
  <c r="V30" i="9" l="1"/>
  <c r="AB30" i="9"/>
  <c r="Z30" i="9"/>
  <c r="AA30" i="9"/>
  <c r="H34" i="9"/>
  <c r="M34" i="9"/>
  <c r="K34" i="9"/>
  <c r="L34" i="9"/>
  <c r="A33" i="9"/>
  <c r="F33" i="9"/>
  <c r="E33" i="9"/>
  <c r="D33" i="9"/>
  <c r="G33" i="9"/>
  <c r="C34" i="9"/>
  <c r="B33" i="9"/>
  <c r="X31" i="9"/>
  <c r="W30" i="9"/>
  <c r="Y30" i="9"/>
  <c r="AI29" i="9"/>
  <c r="AE30" i="9"/>
  <c r="AC30" i="9" s="1"/>
  <c r="AD29" i="9"/>
  <c r="AS28" i="13"/>
  <c r="AQ28" i="13" s="1"/>
  <c r="AR27" i="13"/>
  <c r="AW27" i="13"/>
  <c r="AG29" i="13"/>
  <c r="AE30" i="13"/>
  <c r="AC30" i="13" s="1"/>
  <c r="AF29" i="13"/>
  <c r="AI29" i="13"/>
  <c r="AH29" i="13"/>
  <c r="AD29" i="13"/>
  <c r="X31" i="13"/>
  <c r="V31" i="13" s="1"/>
  <c r="AB30" i="13"/>
  <c r="W30" i="13"/>
  <c r="AN28" i="13"/>
  <c r="AP28" i="13"/>
  <c r="AL29" i="13"/>
  <c r="AJ29" i="13" s="1"/>
  <c r="AM28" i="13"/>
  <c r="AK28" i="13"/>
  <c r="AO28" i="13"/>
  <c r="R31" i="13"/>
  <c r="Q32" i="13"/>
  <c r="O32" i="13" s="1"/>
  <c r="S31" i="13"/>
  <c r="U31" i="13"/>
  <c r="T31" i="13"/>
  <c r="P31" i="13"/>
  <c r="BG27" i="13"/>
  <c r="BE27" i="13" s="1"/>
  <c r="BK26" i="13"/>
  <c r="BH26" i="13"/>
  <c r="BJ26" i="13"/>
  <c r="BI26" i="13"/>
  <c r="BF26" i="13"/>
  <c r="J33" i="13"/>
  <c r="H33" i="13" s="1"/>
  <c r="N32" i="13"/>
  <c r="I32" i="13"/>
  <c r="AZ27" i="13"/>
  <c r="AX27" i="13" s="1"/>
  <c r="BB26" i="13"/>
  <c r="BD26" i="13"/>
  <c r="AY26" i="13"/>
  <c r="BA26" i="13"/>
  <c r="BC26" i="13"/>
  <c r="R32" i="9"/>
  <c r="T32" i="9"/>
  <c r="P32" i="9"/>
  <c r="Q33" i="9"/>
  <c r="O33" i="9" s="1"/>
  <c r="U32" i="9"/>
  <c r="S32" i="9"/>
  <c r="F33" i="13"/>
  <c r="G33" i="13"/>
  <c r="B33" i="13"/>
  <c r="C34" i="13"/>
  <c r="A34" i="13" s="1"/>
  <c r="E33" i="13"/>
  <c r="D33" i="13"/>
  <c r="AO34" i="9"/>
  <c r="AK34" i="9"/>
  <c r="AN34" i="9"/>
  <c r="AL35" i="9"/>
  <c r="AJ35" i="9" s="1"/>
  <c r="AM34" i="9"/>
  <c r="AP34" i="9"/>
  <c r="I34" i="9"/>
  <c r="J35" i="9"/>
  <c r="N34" i="9"/>
  <c r="V31" i="9" l="1"/>
  <c r="AB31" i="9"/>
  <c r="Z31" i="9"/>
  <c r="AA31" i="9"/>
  <c r="A34" i="9"/>
  <c r="F34" i="9"/>
  <c r="H35" i="9"/>
  <c r="M35" i="9"/>
  <c r="K35" i="9"/>
  <c r="L35" i="9"/>
  <c r="AI30" i="9"/>
  <c r="AE31" i="9"/>
  <c r="AC31" i="9" s="1"/>
  <c r="AD30" i="9"/>
  <c r="X32" i="9"/>
  <c r="Y31" i="9"/>
  <c r="W31" i="9"/>
  <c r="B34" i="9"/>
  <c r="G34" i="9"/>
  <c r="E34" i="9"/>
  <c r="C35" i="9"/>
  <c r="D34" i="9"/>
  <c r="BF27" i="13"/>
  <c r="BG28" i="13"/>
  <c r="BE28" i="13" s="1"/>
  <c r="BH27" i="13"/>
  <c r="BJ27" i="13"/>
  <c r="BK27" i="13"/>
  <c r="BI27" i="13"/>
  <c r="AN29" i="13"/>
  <c r="AK29" i="13"/>
  <c r="AL30" i="13"/>
  <c r="AJ30" i="13" s="1"/>
  <c r="AO29" i="13"/>
  <c r="AP29" i="13"/>
  <c r="AM29" i="13"/>
  <c r="AB31" i="13"/>
  <c r="X32" i="13"/>
  <c r="V32" i="13" s="1"/>
  <c r="W31" i="13"/>
  <c r="J34" i="13"/>
  <c r="I33" i="13"/>
  <c r="N33" i="13"/>
  <c r="AW28" i="13"/>
  <c r="AR28" i="13"/>
  <c r="AS29" i="13"/>
  <c r="AQ29" i="13" s="1"/>
  <c r="AZ28" i="13"/>
  <c r="AX28" i="13" s="1"/>
  <c r="BC27" i="13"/>
  <c r="BD27" i="13"/>
  <c r="BB27" i="13"/>
  <c r="BA27" i="13"/>
  <c r="AY27" i="13"/>
  <c r="Q33" i="13"/>
  <c r="O33" i="13" s="1"/>
  <c r="U32" i="13"/>
  <c r="P32" i="13"/>
  <c r="R32" i="13"/>
  <c r="T32" i="13"/>
  <c r="S32" i="13"/>
  <c r="AH30" i="13"/>
  <c r="AD30" i="13"/>
  <c r="AF30" i="13"/>
  <c r="AE31" i="13"/>
  <c r="AC31" i="13" s="1"/>
  <c r="AG30" i="13"/>
  <c r="AI30" i="13"/>
  <c r="U33" i="9"/>
  <c r="T33" i="9"/>
  <c r="Q34" i="9"/>
  <c r="O34" i="9" s="1"/>
  <c r="S33" i="9"/>
  <c r="R33" i="9"/>
  <c r="P33" i="9"/>
  <c r="N35" i="9"/>
  <c r="I35" i="9"/>
  <c r="J36" i="9"/>
  <c r="AP35" i="9"/>
  <c r="AK35" i="9"/>
  <c r="AN35" i="9"/>
  <c r="AL36" i="9"/>
  <c r="AJ36" i="9" s="1"/>
  <c r="AO35" i="9"/>
  <c r="AM35" i="9"/>
  <c r="D34" i="13"/>
  <c r="G34" i="13"/>
  <c r="C35" i="13"/>
  <c r="A35" i="13" s="1"/>
  <c r="F34" i="13"/>
  <c r="E34" i="13"/>
  <c r="B34" i="13"/>
  <c r="H34" i="13" l="1"/>
  <c r="A35" i="9"/>
  <c r="F35" i="9"/>
  <c r="H36" i="9"/>
  <c r="M36" i="9"/>
  <c r="K36" i="9"/>
  <c r="L36" i="9"/>
  <c r="V32" i="9"/>
  <c r="AA32" i="9"/>
  <c r="Z32" i="9"/>
  <c r="AB32" i="9"/>
  <c r="E35" i="9"/>
  <c r="D35" i="9"/>
  <c r="G35" i="9"/>
  <c r="C36" i="9"/>
  <c r="B35" i="9"/>
  <c r="AI31" i="9"/>
  <c r="AE32" i="9"/>
  <c r="AC32" i="9" s="1"/>
  <c r="AF31" i="9"/>
  <c r="AH31" i="9"/>
  <c r="AG31" i="9"/>
  <c r="AD31" i="9"/>
  <c r="W32" i="9"/>
  <c r="X33" i="9"/>
  <c r="Y32" i="9"/>
  <c r="BC28" i="13"/>
  <c r="BA28" i="13"/>
  <c r="AZ29" i="13"/>
  <c r="AX29" i="13" s="1"/>
  <c r="AY28" i="13"/>
  <c r="BB28" i="13"/>
  <c r="BD28" i="13"/>
  <c r="AS30" i="13"/>
  <c r="AQ30" i="13" s="1"/>
  <c r="AW29" i="13"/>
  <c r="AR29" i="13"/>
  <c r="W32" i="13"/>
  <c r="AA32" i="13"/>
  <c r="Y32" i="13"/>
  <c r="AB32" i="13"/>
  <c r="X33" i="13"/>
  <c r="V33" i="13" s="1"/>
  <c r="Z32" i="13"/>
  <c r="Q34" i="13"/>
  <c r="O34" i="13" s="1"/>
  <c r="S33" i="13"/>
  <c r="T33" i="13"/>
  <c r="R33" i="13"/>
  <c r="P33" i="13"/>
  <c r="U33" i="13"/>
  <c r="I34" i="13"/>
  <c r="N34" i="13"/>
  <c r="AM30" i="13"/>
  <c r="AP30" i="13"/>
  <c r="AL31" i="13"/>
  <c r="AJ31" i="13" s="1"/>
  <c r="AK30" i="13"/>
  <c r="AO30" i="13"/>
  <c r="AN30" i="13"/>
  <c r="AD31" i="13"/>
  <c r="AE32" i="13"/>
  <c r="AC32" i="13" s="1"/>
  <c r="AI31" i="13"/>
  <c r="AG31" i="13"/>
  <c r="AF31" i="13"/>
  <c r="AH31" i="13"/>
  <c r="BJ28" i="13"/>
  <c r="BH28" i="13"/>
  <c r="BI28" i="13"/>
  <c r="BF28" i="13"/>
  <c r="BK28" i="13"/>
  <c r="BG29" i="13"/>
  <c r="BE29" i="13" s="1"/>
  <c r="P34" i="9"/>
  <c r="R34" i="9"/>
  <c r="S34" i="9"/>
  <c r="Q35" i="9"/>
  <c r="O35" i="9" s="1"/>
  <c r="U34" i="9"/>
  <c r="T34" i="9"/>
  <c r="AM36" i="9"/>
  <c r="AK36" i="9"/>
  <c r="AL37" i="9"/>
  <c r="AJ37" i="9" s="1"/>
  <c r="AO36" i="9"/>
  <c r="AP36" i="9"/>
  <c r="AN36" i="9"/>
  <c r="N36" i="9"/>
  <c r="I36" i="9"/>
  <c r="C36" i="13"/>
  <c r="A36" i="13" s="1"/>
  <c r="E35" i="13"/>
  <c r="G35" i="13"/>
  <c r="D35" i="13"/>
  <c r="B35" i="13"/>
  <c r="F35" i="13"/>
  <c r="V33" i="9" l="1"/>
  <c r="AA33" i="9"/>
  <c r="Z33" i="9"/>
  <c r="AB33" i="9"/>
  <c r="A36" i="9"/>
  <c r="F36" i="9"/>
  <c r="AD32" i="9"/>
  <c r="AF32" i="9"/>
  <c r="AI32" i="9"/>
  <c r="AH32" i="9"/>
  <c r="AE33" i="9"/>
  <c r="AC33" i="9" s="1"/>
  <c r="AG32" i="9"/>
  <c r="B36" i="9"/>
  <c r="G36" i="9"/>
  <c r="E36" i="9"/>
  <c r="C37" i="9"/>
  <c r="D36" i="9"/>
  <c r="W33" i="9"/>
  <c r="Y33" i="9"/>
  <c r="X34" i="9"/>
  <c r="AE33" i="13"/>
  <c r="AC33" i="13" s="1"/>
  <c r="AF32" i="13"/>
  <c r="AD32" i="13"/>
  <c r="AG32" i="13"/>
  <c r="AH32" i="13"/>
  <c r="AI32" i="13"/>
  <c r="Z33" i="13"/>
  <c r="Y33" i="13"/>
  <c r="AB33" i="13"/>
  <c r="W33" i="13"/>
  <c r="X34" i="13"/>
  <c r="V34" i="13" s="1"/>
  <c r="AA33" i="13"/>
  <c r="AS31" i="13"/>
  <c r="AQ31" i="13" s="1"/>
  <c r="AR30" i="13"/>
  <c r="AW30" i="13"/>
  <c r="BF29" i="13"/>
  <c r="BH29" i="13"/>
  <c r="BI29" i="13"/>
  <c r="BJ29" i="13"/>
  <c r="BK29" i="13"/>
  <c r="BG30" i="13"/>
  <c r="BE30" i="13" s="1"/>
  <c r="T34" i="13"/>
  <c r="Q35" i="13"/>
  <c r="O35" i="13" s="1"/>
  <c r="S34" i="13"/>
  <c r="R34" i="13"/>
  <c r="P34" i="13"/>
  <c r="U34" i="13"/>
  <c r="AZ30" i="13"/>
  <c r="AX30" i="13" s="1"/>
  <c r="BC29" i="13"/>
  <c r="BA29" i="13"/>
  <c r="AY29" i="13"/>
  <c r="BB29" i="13"/>
  <c r="BD29" i="13"/>
  <c r="AN31" i="13"/>
  <c r="AL32" i="13"/>
  <c r="AJ32" i="13" s="1"/>
  <c r="AK31" i="13"/>
  <c r="AM31" i="13"/>
  <c r="AO31" i="13"/>
  <c r="AP31" i="13"/>
  <c r="T35" i="9"/>
  <c r="P35" i="9"/>
  <c r="R35" i="9"/>
  <c r="U35" i="9"/>
  <c r="Q36" i="9"/>
  <c r="O36" i="9" s="1"/>
  <c r="S35" i="9"/>
  <c r="AM37" i="9"/>
  <c r="AP37" i="9"/>
  <c r="AO37" i="9"/>
  <c r="AK37" i="9"/>
  <c r="AN37" i="9"/>
  <c r="C37" i="13"/>
  <c r="A37" i="13" s="1"/>
  <c r="D36" i="13"/>
  <c r="F36" i="13"/>
  <c r="G36" i="13"/>
  <c r="E36" i="13"/>
  <c r="B36" i="13"/>
  <c r="A37" i="9" l="1"/>
  <c r="F37" i="9"/>
  <c r="V34" i="9"/>
  <c r="AA34" i="9"/>
  <c r="Z34" i="9"/>
  <c r="AB34" i="9"/>
  <c r="E37" i="9"/>
  <c r="D37" i="9"/>
  <c r="G37" i="9"/>
  <c r="B37" i="9"/>
  <c r="AD33" i="9"/>
  <c r="AI33" i="9"/>
  <c r="AE34" i="9"/>
  <c r="AC34" i="9" s="1"/>
  <c r="Y34" i="9"/>
  <c r="X35" i="9"/>
  <c r="W34" i="9"/>
  <c r="BC30" i="13"/>
  <c r="BB30" i="13"/>
  <c r="BA30" i="13"/>
  <c r="AZ31" i="13"/>
  <c r="AX31" i="13" s="1"/>
  <c r="BD30" i="13"/>
  <c r="AY30" i="13"/>
  <c r="BI30" i="13"/>
  <c r="BG31" i="13"/>
  <c r="BE31" i="13" s="1"/>
  <c r="BK30" i="13"/>
  <c r="BJ30" i="13"/>
  <c r="BF30" i="13"/>
  <c r="BH30" i="13"/>
  <c r="AB34" i="13"/>
  <c r="W34" i="13"/>
  <c r="X35" i="13"/>
  <c r="V35" i="13" s="1"/>
  <c r="Y34" i="13"/>
  <c r="AA34" i="13"/>
  <c r="Z34" i="13"/>
  <c r="Q36" i="13"/>
  <c r="O36" i="13" s="1"/>
  <c r="P35" i="13"/>
  <c r="R35" i="13"/>
  <c r="T35" i="13"/>
  <c r="S35" i="13"/>
  <c r="U35" i="13"/>
  <c r="AW31" i="13"/>
  <c r="AR31" i="13"/>
  <c r="AS32" i="13"/>
  <c r="AQ32" i="13" s="1"/>
  <c r="AP32" i="13"/>
  <c r="AO32" i="13"/>
  <c r="AM32" i="13"/>
  <c r="AL33" i="13"/>
  <c r="AJ33" i="13" s="1"/>
  <c r="AK32" i="13"/>
  <c r="AN32" i="13"/>
  <c r="AH33" i="13"/>
  <c r="AE34" i="13"/>
  <c r="AC34" i="13" s="1"/>
  <c r="AI33" i="13"/>
  <c r="AF33" i="13"/>
  <c r="AG33" i="13"/>
  <c r="AD33" i="13"/>
  <c r="U36" i="9"/>
  <c r="S36" i="9"/>
  <c r="T36" i="9"/>
  <c r="P36" i="9"/>
  <c r="R36" i="9"/>
  <c r="Q37" i="9"/>
  <c r="O37" i="9" s="1"/>
  <c r="F37" i="13"/>
  <c r="E37" i="13"/>
  <c r="B37" i="13"/>
  <c r="D37" i="13"/>
  <c r="G37" i="13"/>
  <c r="V35" i="9" l="1"/>
  <c r="AA35" i="9"/>
  <c r="Z35" i="9"/>
  <c r="AB35" i="9"/>
  <c r="Y35" i="9"/>
  <c r="W35" i="9"/>
  <c r="X36" i="9"/>
  <c r="AI34" i="9"/>
  <c r="AD34" i="9"/>
  <c r="AE35" i="9"/>
  <c r="AC35" i="9" s="1"/>
  <c r="AG34" i="9"/>
  <c r="AF34" i="9"/>
  <c r="AH34" i="9"/>
  <c r="AE35" i="13"/>
  <c r="AC35" i="13" s="1"/>
  <c r="AD34" i="13"/>
  <c r="AI34" i="13"/>
  <c r="AF34" i="13"/>
  <c r="AG34" i="13"/>
  <c r="AH34" i="13"/>
  <c r="AN33" i="13"/>
  <c r="AL34" i="13"/>
  <c r="AJ34" i="13" s="1"/>
  <c r="AK33" i="13"/>
  <c r="AM33" i="13"/>
  <c r="AO33" i="13"/>
  <c r="AP33" i="13"/>
  <c r="AY31" i="13"/>
  <c r="AZ32" i="13"/>
  <c r="AX32" i="13" s="1"/>
  <c r="BC31" i="13"/>
  <c r="BB31" i="13"/>
  <c r="BA31" i="13"/>
  <c r="BD31" i="13"/>
  <c r="R36" i="13"/>
  <c r="P36" i="13"/>
  <c r="T36" i="13"/>
  <c r="Q37" i="13"/>
  <c r="O37" i="13" s="1"/>
  <c r="U36" i="13"/>
  <c r="S36" i="13"/>
  <c r="AW32" i="13"/>
  <c r="AT32" i="13"/>
  <c r="AS33" i="13"/>
  <c r="AQ33" i="13" s="1"/>
  <c r="AR32" i="13"/>
  <c r="AV32" i="13"/>
  <c r="AU32" i="13"/>
  <c r="W35" i="13"/>
  <c r="Y35" i="13"/>
  <c r="AB35" i="13"/>
  <c r="AA35" i="13"/>
  <c r="Z35" i="13"/>
  <c r="X36" i="13"/>
  <c r="V36" i="13" s="1"/>
  <c r="BH31" i="13"/>
  <c r="BG32" i="13"/>
  <c r="BE32" i="13" s="1"/>
  <c r="BI31" i="13"/>
  <c r="BJ31" i="13"/>
  <c r="BK31" i="13"/>
  <c r="BF31" i="13"/>
  <c r="S37" i="9"/>
  <c r="T37" i="9"/>
  <c r="U37" i="9"/>
  <c r="R37" i="9"/>
  <c r="P37" i="9"/>
  <c r="V36" i="9" l="1"/>
  <c r="AA36" i="9"/>
  <c r="Z36" i="9"/>
  <c r="AB36" i="9"/>
  <c r="AH35" i="9"/>
  <c r="AF35" i="9"/>
  <c r="AG35" i="9"/>
  <c r="AE36" i="9"/>
  <c r="AC36" i="9" s="1"/>
  <c r="AI35" i="9"/>
  <c r="AD35" i="9"/>
  <c r="Y36" i="9"/>
  <c r="W36" i="9"/>
  <c r="X37" i="9"/>
  <c r="BF32" i="13"/>
  <c r="BJ32" i="13"/>
  <c r="BK32" i="13"/>
  <c r="BG33" i="13"/>
  <c r="BE33" i="13" s="1"/>
  <c r="BH32" i="13"/>
  <c r="BI32" i="13"/>
  <c r="BB32" i="13"/>
  <c r="BA32" i="13"/>
  <c r="AZ33" i="13"/>
  <c r="AX33" i="13" s="1"/>
  <c r="AY32" i="13"/>
  <c r="BD32" i="13"/>
  <c r="BC32" i="13"/>
  <c r="AS34" i="13"/>
  <c r="AQ34" i="13" s="1"/>
  <c r="AW33" i="13"/>
  <c r="AU33" i="13"/>
  <c r="AT33" i="13"/>
  <c r="AV33" i="13"/>
  <c r="AR33" i="13"/>
  <c r="W36" i="13"/>
  <c r="Y36" i="13"/>
  <c r="X37" i="13"/>
  <c r="AA36" i="13"/>
  <c r="AB36" i="13"/>
  <c r="Z36" i="13"/>
  <c r="P37" i="13"/>
  <c r="T37" i="13"/>
  <c r="U37" i="13"/>
  <c r="S37" i="13"/>
  <c r="R37" i="13"/>
  <c r="AO34" i="13"/>
  <c r="AL35" i="13"/>
  <c r="AJ35" i="13" s="1"/>
  <c r="AP34" i="13"/>
  <c r="AM34" i="13"/>
  <c r="AN34" i="13"/>
  <c r="AK34" i="13"/>
  <c r="AH35" i="13"/>
  <c r="AG35" i="13"/>
  <c r="AD35" i="13"/>
  <c r="AE36" i="13"/>
  <c r="AC36" i="13" s="1"/>
  <c r="AI35" i="13"/>
  <c r="AF35" i="13"/>
  <c r="Z37" i="9" l="1"/>
  <c r="AA37" i="9"/>
  <c r="Y37" i="9"/>
  <c r="W37" i="9"/>
  <c r="AB37" i="9"/>
  <c r="V37" i="9"/>
  <c r="AD36" i="9"/>
  <c r="AE37" i="9"/>
  <c r="AC37" i="9" s="1"/>
  <c r="AI36" i="9"/>
  <c r="AP37" i="13"/>
  <c r="Y37" i="13"/>
  <c r="AB37" i="13"/>
  <c r="Z37" i="13"/>
  <c r="AA37" i="13"/>
  <c r="AO37" i="13"/>
  <c r="V37" i="13"/>
  <c r="AN37" i="13"/>
  <c r="W37" i="13"/>
  <c r="AM37" i="13"/>
  <c r="AR34" i="13"/>
  <c r="AW34" i="13"/>
  <c r="AS35" i="13"/>
  <c r="AQ35" i="13" s="1"/>
  <c r="BB33" i="13"/>
  <c r="BD33" i="13"/>
  <c r="BA33" i="13"/>
  <c r="AZ34" i="13"/>
  <c r="AX34" i="13" s="1"/>
  <c r="BC33" i="13"/>
  <c r="AY33" i="13"/>
  <c r="AD36" i="13"/>
  <c r="AE37" i="13"/>
  <c r="AC37" i="13" s="1"/>
  <c r="AI36" i="13"/>
  <c r="AH36" i="13"/>
  <c r="AG36" i="13"/>
  <c r="AF36" i="13"/>
  <c r="AN35" i="13"/>
  <c r="AM35" i="13"/>
  <c r="AO35" i="13"/>
  <c r="AP35" i="13"/>
  <c r="AK35" i="13"/>
  <c r="AL36" i="13"/>
  <c r="AJ36" i="13" s="1"/>
  <c r="BG34" i="13"/>
  <c r="BE34" i="13" s="1"/>
  <c r="BF33" i="13"/>
  <c r="BH33" i="13"/>
  <c r="BJ33" i="13"/>
  <c r="BI33" i="13"/>
  <c r="BK33" i="13"/>
  <c r="AD37" i="9" l="1"/>
  <c r="AI37" i="9"/>
  <c r="AR35" i="13"/>
  <c r="AW35" i="13"/>
  <c r="AS36" i="13"/>
  <c r="AQ36" i="13" s="1"/>
  <c r="BI34" i="13"/>
  <c r="BG35" i="13"/>
  <c r="BE35" i="13" s="1"/>
  <c r="BH34" i="13"/>
  <c r="BJ34" i="13"/>
  <c r="BK34" i="13"/>
  <c r="BF34" i="13"/>
  <c r="AO36" i="13"/>
  <c r="AP36" i="13"/>
  <c r="AK36" i="13"/>
  <c r="AL37" i="13"/>
  <c r="AM36" i="13"/>
  <c r="AN36" i="13"/>
  <c r="AF37" i="13"/>
  <c r="AG37" i="13"/>
  <c r="AD37" i="13"/>
  <c r="AI37" i="13"/>
  <c r="AH37" i="13"/>
  <c r="BA34" i="13"/>
  <c r="BC34" i="13"/>
  <c r="AZ35" i="13"/>
  <c r="AX35" i="13" s="1"/>
  <c r="AY34" i="13"/>
  <c r="BD34" i="13"/>
  <c r="BB34" i="13"/>
  <c r="BA35" i="13" l="1"/>
  <c r="BC35" i="13"/>
  <c r="BB35" i="13"/>
  <c r="BD35" i="13"/>
  <c r="AZ36" i="13"/>
  <c r="AX36" i="13" s="1"/>
  <c r="AY35" i="13"/>
  <c r="AJ37" i="13"/>
  <c r="AK37" i="13"/>
  <c r="AS37" i="13"/>
  <c r="AQ37" i="13" s="1"/>
  <c r="AW36" i="13"/>
  <c r="AR36" i="13"/>
  <c r="BH35" i="13"/>
  <c r="BJ35" i="13"/>
  <c r="BI35" i="13"/>
  <c r="BG36" i="13"/>
  <c r="BE36" i="13" s="1"/>
  <c r="BK35" i="13"/>
  <c r="BF35" i="13"/>
  <c r="AW37" i="13" l="1"/>
  <c r="BF36" i="13"/>
  <c r="BI36" i="13"/>
  <c r="BJ36" i="13"/>
  <c r="BH36" i="13"/>
  <c r="BK36" i="13"/>
  <c r="AR37" i="13"/>
  <c r="BB36" i="13"/>
  <c r="BD36" i="13"/>
  <c r="AY36" i="13"/>
  <c r="AZ37" i="13"/>
  <c r="AX37" i="13" s="1"/>
  <c r="BC36" i="13"/>
  <c r="BA36" i="13"/>
  <c r="BD37" i="13" l="1"/>
  <c r="BB37" i="13"/>
  <c r="BC37" i="13"/>
  <c r="AY37" i="13"/>
  <c r="BA37" i="13"/>
</calcChain>
</file>

<file path=xl/sharedStrings.xml><?xml version="1.0" encoding="utf-8"?>
<sst xmlns="http://schemas.openxmlformats.org/spreadsheetml/2006/main" count="2608" uniqueCount="603">
  <si>
    <t>Férié</t>
  </si>
  <si>
    <t>Pentecôte</t>
  </si>
  <si>
    <t>DATE</t>
  </si>
  <si>
    <t>BACHELOR</t>
  </si>
  <si>
    <t>Services</t>
  </si>
  <si>
    <t>LIBELLE ETUDIANTS</t>
  </si>
  <si>
    <t>LIBELLE ENSEIGNANTS</t>
  </si>
  <si>
    <t>Bachelor</t>
  </si>
  <si>
    <t>Férié - LUNDI DE PÂQUES</t>
  </si>
  <si>
    <t>Férié - Fête du Travail</t>
  </si>
  <si>
    <t>Férié - Armistice</t>
  </si>
  <si>
    <t xml:space="preserve">Férié </t>
  </si>
  <si>
    <t xml:space="preserve">Férié - Lundi de Pentecôte </t>
  </si>
  <si>
    <t>CONGES ÉTÉ</t>
  </si>
  <si>
    <t xml:space="preserve">Férié - Ascension </t>
  </si>
  <si>
    <t/>
  </si>
  <si>
    <t xml:space="preserve">NOTES / RQS 
(ORDO unqiuement) </t>
  </si>
  <si>
    <t>ARTEM INSIGHT (Salles PGE + MINES)</t>
  </si>
  <si>
    <t>Férié B</t>
  </si>
  <si>
    <t>Concours BACH décalé NANCY ?</t>
  </si>
  <si>
    <t xml:space="preserve">Concours BACH décalé PARIS ? </t>
  </si>
  <si>
    <t xml:space="preserve">Concours BACH décalé NANCY ? </t>
  </si>
  <si>
    <t>ECRITS Concours LORRAIN ?</t>
  </si>
  <si>
    <t>ECRITS Concours LORRAIN  ?</t>
  </si>
  <si>
    <t>ORAUX Concours LORRAIN ?</t>
  </si>
  <si>
    <t>BAC 2A + quelques BAC 3A</t>
  </si>
  <si>
    <t>Fin  ORAUX BCE ?</t>
  </si>
  <si>
    <t>Congé Fin d'Année UL</t>
  </si>
  <si>
    <t>CONGÉS ÉTÉ</t>
  </si>
  <si>
    <t xml:space="preserve">CONGÉS ÉTÉ </t>
  </si>
  <si>
    <t>CONGÉS ÉTÉ ENSEIGNANTS</t>
  </si>
  <si>
    <t>CONGÉS FIN D'ANNÉE</t>
  </si>
  <si>
    <t>CONGÉS FIN D'ANNÉE ENSEIGNANTS</t>
  </si>
  <si>
    <t>CONGÉ PRINTEMPS ENSEIGNANTS</t>
  </si>
  <si>
    <t>CONGÉ PRINTEMPS</t>
  </si>
  <si>
    <t>Congé de Printemps UL</t>
  </si>
  <si>
    <t xml:space="preserve">
</t>
  </si>
  <si>
    <r>
      <rPr>
        <b/>
        <sz val="12"/>
        <color theme="9" tint="-0.249977111117893"/>
        <rFont val="Arial Narrow"/>
        <family val="2"/>
      </rPr>
      <t>Férié B</t>
    </r>
    <r>
      <rPr>
        <sz val="12"/>
        <rFont val="Arial Narrow"/>
        <family val="2"/>
      </rPr>
      <t xml:space="preserve">
CONGÉ FIN D'ANNÉE ENSEIGNANTS</t>
    </r>
  </si>
  <si>
    <t>ECRITS +  ORAUX BACH ?</t>
  </si>
  <si>
    <r>
      <t xml:space="preserve">Dernière MAJ PLANIF / </t>
    </r>
    <r>
      <rPr>
        <b/>
        <sz val="12"/>
        <color theme="9" tint="-0.249977111117893"/>
        <rFont val="Arial Narrow"/>
        <family val="2"/>
      </rPr>
      <t xml:space="preserve">VT </t>
    </r>
    <r>
      <rPr>
        <b/>
        <sz val="12"/>
        <color theme="0" tint="-0.499984740745262"/>
        <rFont val="Arial Narrow"/>
        <family val="2"/>
      </rPr>
      <t xml:space="preserve">  </t>
    </r>
  </si>
  <si>
    <r>
      <t xml:space="preserve">Création PLANIF / </t>
    </r>
    <r>
      <rPr>
        <b/>
        <sz val="12"/>
        <color theme="6" tint="-0.249977111117893"/>
        <rFont val="Arial Narrow"/>
        <family val="2"/>
      </rPr>
      <t>VT</t>
    </r>
  </si>
  <si>
    <t>NPB</t>
  </si>
  <si>
    <t>NP</t>
  </si>
  <si>
    <t>Férié NP</t>
  </si>
  <si>
    <t>Férié NP - Armistice</t>
  </si>
  <si>
    <r>
      <rPr>
        <b/>
        <sz val="12"/>
        <color theme="9" tint="-0.249977111117893"/>
        <rFont val="Arial Narrow"/>
        <family val="2"/>
      </rPr>
      <t>Férié NPB</t>
    </r>
    <r>
      <rPr>
        <sz val="12"/>
        <rFont val="Arial Narrow"/>
        <family val="2"/>
      </rPr>
      <t xml:space="preserve">
CONGÉ FIN D'ANNÉE ENSEIGNANTS</t>
    </r>
  </si>
  <si>
    <t>Férié NPB</t>
  </si>
  <si>
    <t>Férié NPB - Lundi de Pentecôte / Whit Monday</t>
  </si>
  <si>
    <t>NB</t>
  </si>
  <si>
    <t>BAC 1A Jury S2</t>
  </si>
  <si>
    <t xml:space="preserve">Eramus Days (SRI - 17h - 20h) B </t>
  </si>
  <si>
    <t xml:space="preserve">Etudiants BAC non libérés pour ORIACTION ? </t>
  </si>
  <si>
    <t xml:space="preserve">PGE </t>
  </si>
  <si>
    <t>PGE</t>
  </si>
  <si>
    <t xml:space="preserve">Intég° Et. Etrangers </t>
  </si>
  <si>
    <t>DESSMI / MSc
MIEX</t>
  </si>
  <si>
    <t xml:space="preserve"> </t>
  </si>
  <si>
    <t>JPE BACH NANCY (Session 1) ?JPC Concours LORRAIN ?</t>
  </si>
  <si>
    <t>MSc / DESSMI
MSc IM-MIEX</t>
  </si>
  <si>
    <t>C DAYS 1 / semaine impérative contrainte disponibilité  simultanée des étudiants PGE - MINES - ENSAD</t>
  </si>
  <si>
    <t>CONGÉS HIVER ENSEIGNANTS</t>
  </si>
  <si>
    <t xml:space="preserve">Férié NPB - Fête du Travail </t>
  </si>
  <si>
    <t>Congé BERLIN</t>
  </si>
  <si>
    <t>Congé d'hiver UL</t>
  </si>
  <si>
    <t xml:space="preserve">Congé d'hiver UL </t>
  </si>
  <si>
    <t>CONGÉ HIVER (Congé UL)</t>
  </si>
  <si>
    <t>Congé Automne UL</t>
  </si>
  <si>
    <t xml:space="preserve">Congé Automne UL </t>
  </si>
  <si>
    <t>SRI = étudiants internationaux tous programmes</t>
  </si>
  <si>
    <t xml:space="preserve">Eramus Days (SRI - 17h - 20h) P </t>
  </si>
  <si>
    <t>Jury BAC 3A F S2S1</t>
  </si>
  <si>
    <t xml:space="preserve">Eramus Days (SRI - 17h - 20h) N </t>
  </si>
  <si>
    <t>SRI = étudiants internationaux tous programmes
Xmas Party (ICN Berlin) ?</t>
  </si>
  <si>
    <t>ORAUX BACH ? 
Congé de Printemps UL</t>
  </si>
  <si>
    <t>Férié - Fête de la victoire</t>
  </si>
  <si>
    <t>Férié NP - Fête de la victoire</t>
  </si>
  <si>
    <t>RENTRÉE NAVITAS P</t>
  </si>
  <si>
    <t>CONGES ÉTÉ ENSEIGNANTS</t>
  </si>
  <si>
    <t xml:space="preserve">CONGES ÉTÉ ENSEIGNANTS </t>
  </si>
  <si>
    <t xml:space="preserve"> CONGÉS ENSEIGNANTS ICN : 13/07 - 24/08/2025 inclus</t>
  </si>
  <si>
    <r>
      <t>Rentrée Etudiants UL :</t>
    </r>
    <r>
      <rPr>
        <b/>
        <sz val="25"/>
        <color rgb="FFFF0000"/>
        <rFont val="Arial Narrow"/>
        <family val="2"/>
      </rPr>
      <t xml:space="preserve"> </t>
    </r>
    <r>
      <rPr>
        <b/>
        <sz val="25"/>
        <color theme="9" tint="-0.249977111117893"/>
        <rFont val="Arial Narrow"/>
        <family val="2"/>
      </rPr>
      <t>01/09/2025</t>
    </r>
  </si>
  <si>
    <t>Pause Pédagogique UL : xx/10 midi  - xx/11/25 au matin</t>
  </si>
  <si>
    <t>Congés d'Automne E. N. Fr (ZONE B &amp; C) : 18/10 midi  - 03/11/25 au matin</t>
  </si>
  <si>
    <t>Congés d'Eté E.N. Fr (ZONE B &amp; C) : 05/07 midi - 01/09/2025 au matin</t>
  </si>
  <si>
    <t xml:space="preserve">Congé d'hiver UL ? </t>
  </si>
  <si>
    <t>Férié NPB - LUNDI DE PÂQUES</t>
  </si>
  <si>
    <t>ECRITS +  ORAUX BACH (Session 1) ?
Congé BERLIN</t>
  </si>
  <si>
    <t xml:space="preserve">Congé Automne UL ? </t>
  </si>
  <si>
    <t>Jury MIEX annuel</t>
  </si>
  <si>
    <t xml:space="preserve">Forum = PGE 3 prioritaires -&gt; étudiants absents  excusés ! </t>
  </si>
  <si>
    <t>Fin ORAUX PASSERELLE 1 &amp; 2 ?</t>
  </si>
  <si>
    <t>Tables Rondes Métiers = Obligatoire pour les PGE 1 (PAS DE COURS sur le créneau choisi)</t>
  </si>
  <si>
    <t>Les Négociales BAC 2</t>
  </si>
  <si>
    <t xml:space="preserve">FD = Pas de cours pour les enseignants permanents 
Etudiants BAC non libérés pour ORIACTION ? Comité Académique (10h - 12h) </t>
  </si>
  <si>
    <t>Welcome Day = 1 amphi + terrasse Galerie ARTEM
(NVO étudiants PGE 1 &amp; PGE 2 - 11h - 16h)</t>
  </si>
  <si>
    <t xml:space="preserve">Conseil de Perfectionnement PGE </t>
  </si>
  <si>
    <t>Comité AOL (14h - 16h) ?</t>
  </si>
  <si>
    <t>RDD = PAS DE COURS pour les permanents</t>
  </si>
  <si>
    <t>Séminaire de Rentrée</t>
  </si>
  <si>
    <t xml:space="preserve">Début ORAUX BCE (jusqu'au 10/07) ? </t>
  </si>
  <si>
    <t>Coaching : Mettre peu de cours sur la journées en M1 Alt et M2 Alt, prévoir si besoin</t>
  </si>
  <si>
    <t>Mettre peu de cours sur la journée en PGE 3 / Msc 2</t>
  </si>
  <si>
    <t>ECRITS PASSERELLE 1 &amp; 2  ?
Comité de Perfectionnement MSc (14h) 
Congé BERLIN</t>
  </si>
  <si>
    <r>
      <t xml:space="preserve">MIEX Alumni Event (14h - 17h) </t>
    </r>
    <r>
      <rPr>
        <sz val="12"/>
        <color rgb="FFFF0000"/>
        <rFont val="Arial Narrow"/>
        <family val="2"/>
      </rPr>
      <t>(supprimé)</t>
    </r>
  </si>
  <si>
    <t>RENTRÉE Certificat ECG B ? 
Début des cours M2 B + Certificat EGC B ?</t>
  </si>
  <si>
    <t xml:space="preserve">pas de RENTRÉE MSc 2 B (pas de M1 en 24 - 25)  
RENTRÉE Certificat ECG à voir ? </t>
  </si>
  <si>
    <r>
      <t xml:space="preserve">Journée Accueil (BDE) P </t>
    </r>
    <r>
      <rPr>
        <sz val="12"/>
        <color rgb="FFFF0000"/>
        <rFont val="Arial Narrow"/>
        <family val="2"/>
      </rPr>
      <t>ANNULÉ</t>
    </r>
  </si>
  <si>
    <r>
      <t xml:space="preserve">SRI = étudiants internationaux tous programmes
Journée Accueil (BDE) N </t>
    </r>
    <r>
      <rPr>
        <sz val="12"/>
        <color rgb="FFFF0000"/>
        <rFont val="Arial Narrow"/>
        <family val="2"/>
      </rPr>
      <t>ANNULÉ</t>
    </r>
  </si>
  <si>
    <t xml:space="preserve">Jurys Sess°2 MSc1, MSc2 LDM, MSc 2 ED diplomation
Forum = PGE 3 prioritaires -&gt; cours de 8h à 15h ! </t>
  </si>
  <si>
    <t>Jury BAC 3A F S2S2</t>
  </si>
  <si>
    <t xml:space="preserve">Jurys M1 (échange), M2, M2+ (06/11)
Jury MSc 2 ED, MSc 2 ED ALT S°3 (diplomation) (06/11 10h)
(NVO étudiants - à partir de 18h) </t>
  </si>
  <si>
    <t>Comité de Perfectionnement PGE
2A P Concours de vente (BAC 1 Jury Junior le Jeudi matin au Concours de Vente ?) 
Congé BERLIN</t>
  </si>
  <si>
    <t>2A GB P Concours de vente (à confirmer)
Congé BERLIN</t>
  </si>
  <si>
    <t xml:space="preserve">2A N Concours de vente (BAC 1 Jury Junior le Jeudi matin au Concours de Vente ?) </t>
  </si>
  <si>
    <t>TOSS 2025 ?  (peu de cours et pas d'examens en PGE !)
Début ORAUX Admissibles Concours (=&gt; fin mai) ?</t>
  </si>
  <si>
    <t>Jurys BAC 3A F CLA ALT</t>
  </si>
  <si>
    <t>PAS DE COURS à Berlin
WEI : libérer les étudiants à 16h - 17h</t>
  </si>
  <si>
    <r>
      <t xml:space="preserve">CONGÉ PRINTEMPS ENSEIGNANTS
</t>
    </r>
    <r>
      <rPr>
        <b/>
        <sz val="12"/>
        <color rgb="FF990000"/>
        <rFont val="Arial Narrow"/>
        <family val="2"/>
      </rPr>
      <t>Prés° des Services (13h30 - 14h30) - AMPHI C</t>
    </r>
  </si>
  <si>
    <t>PAS DE COURS (sauf ALT) 
Congé BERLIN</t>
  </si>
  <si>
    <t>Saisie 18/02/2025
(Dernière MAJ 26/05/2025)</t>
  </si>
  <si>
    <t>CALENDRIER ICN 2025 - 2026 au 26/06/2025</t>
  </si>
  <si>
    <t>Saisie 05/02/2025
(Dernière MAJ 18/07/2025)</t>
  </si>
  <si>
    <t>Saisie 25/06/2025
(Dernière MAJ  18/07/2025)</t>
  </si>
  <si>
    <t>PROGRAMME</t>
  </si>
  <si>
    <t>EVENEMENTS</t>
  </si>
  <si>
    <t>LEGENDE</t>
  </si>
  <si>
    <t>COULEUR</t>
  </si>
  <si>
    <t>PGE3/MSc2</t>
  </si>
  <si>
    <t>PGE/MSc</t>
  </si>
  <si>
    <t>Nancy + Paris + Berlin</t>
  </si>
  <si>
    <t>PROMOTION</t>
  </si>
  <si>
    <t>CAMPUS</t>
  </si>
  <si>
    <t>PGE1</t>
  </si>
  <si>
    <t>Nancy + Paris</t>
  </si>
  <si>
    <t xml:space="preserve"> Partiels TC - Sem.1 </t>
  </si>
  <si>
    <t xml:space="preserve"> Deadline saisie des notes CF - Sem.1 - Ses.1</t>
  </si>
  <si>
    <t xml:space="preserve">Commission - Sem.1 </t>
  </si>
  <si>
    <t>Rattrapages SEM1</t>
  </si>
  <si>
    <t xml:space="preserve">Deadline saisie des notes - rattrap. Sem.1                                                    </t>
  </si>
  <si>
    <t xml:space="preserve"> Partiels TC - Sem.2   </t>
  </si>
  <si>
    <t xml:space="preserve">Rattrapages SEM2                                                   </t>
  </si>
  <si>
    <t xml:space="preserve">Deadline saisie des notes - rattrap. Sem.2                                      </t>
  </si>
  <si>
    <t xml:space="preserve"> Jury - Rattrap. - Ses.2                                                                                                     </t>
  </si>
  <si>
    <t>PGE2/MSc1</t>
  </si>
  <si>
    <t xml:space="preserve">Commission - Sem.1                                   </t>
  </si>
  <si>
    <t xml:space="preserve">Nancy + Paris </t>
  </si>
  <si>
    <t xml:space="preserve"> Deadline saisie des notes SPE4 - Sem.2                                                                                                                              </t>
  </si>
  <si>
    <t>Berlin</t>
  </si>
  <si>
    <t xml:space="preserve"> Deadline envoi sujets - dossiers -  rattrap. - Sem.1</t>
  </si>
  <si>
    <t>MIEX</t>
  </si>
  <si>
    <t>MIEX1</t>
  </si>
  <si>
    <t>Nancy</t>
  </si>
  <si>
    <t>Partiels TC - Sem.1</t>
  </si>
  <si>
    <t xml:space="preserve"> Deadline saisie notes CC</t>
  </si>
  <si>
    <t xml:space="preserve"> Deadline saisie notes CF</t>
  </si>
  <si>
    <t xml:space="preserve"> Jury SEM 1</t>
  </si>
  <si>
    <t xml:space="preserve"> Voir avec Bologne pour rattrap. à distance                                                                                                                                                                          </t>
  </si>
  <si>
    <t xml:space="preserve">Rattrapages SEM1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</si>
  <si>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Deadline saisie des notes - rattrap. Sem.1 </t>
  </si>
  <si>
    <t>Rattrapages SEM2</t>
  </si>
  <si>
    <t xml:space="preserve"> Deadline saisie des notes - rattrap. Sem.2 </t>
  </si>
  <si>
    <t>BACH2</t>
  </si>
  <si>
    <t xml:space="preserve">Commission - Sem.1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</si>
  <si>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Partiels TC - Sem.1    </t>
  </si>
  <si>
    <t>Deadline saisie des notes CC - Sem.1</t>
  </si>
  <si>
    <t xml:space="preserve"> Deadline saisie des notes CC - Sem.2      </t>
  </si>
  <si>
    <t xml:space="preserve"> Deadline saisie des notes CC - Sem.1 </t>
  </si>
  <si>
    <t xml:space="preserve"> Deadline saisie des notes CF - Sem.1 </t>
  </si>
  <si>
    <t xml:space="preserve">  Partiels TC - Sem.2   </t>
  </si>
  <si>
    <t xml:space="preserve"> Partiels TC - Sem.1                                   </t>
  </si>
  <si>
    <t xml:space="preserve">Commission - Sem.1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</si>
  <si>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Deadline saisie des notes CF - Sem.1 (ALT.)</t>
  </si>
  <si>
    <t xml:space="preserve">Commission - Sem.1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</si>
  <si>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Commission</t>
  </si>
  <si>
    <t xml:space="preserve"> Deadline saisie des notes CF - Sem.2 </t>
  </si>
  <si>
    <t xml:space="preserve"> Deadline saisie des notes CF - Sem.1</t>
  </si>
  <si>
    <t xml:space="preserve"> Jury - rattrap. - Sem.1                                                             </t>
  </si>
  <si>
    <t xml:space="preserve"> Deadline saisie des notes CC - Sem.2                                                </t>
  </si>
  <si>
    <t xml:space="preserve"> Deadline saisie des notes CF - Sem. 2                                                                                                                </t>
  </si>
  <si>
    <t xml:space="preserve"> Jury - Sem.2                                               </t>
  </si>
  <si>
    <t xml:space="preserve"> Deadline saisie des notes CF - Sem.1                                                                                                                             </t>
  </si>
  <si>
    <t xml:space="preserve">  Partiels TC - Sem.2 </t>
  </si>
  <si>
    <t xml:space="preserve">jury - Sem.2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</si>
  <si>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Deadline envoi sujets - épreuves écrites - rattrap. Sem.1</t>
  </si>
  <si>
    <t xml:space="preserve"> Deadline saisie des notes - rattrap. Sem.1</t>
  </si>
  <si>
    <t xml:space="preserve">Rattrapages SEM1                                                                         </t>
  </si>
  <si>
    <t xml:space="preserve"> Deadline saisie des notes CC (SPE) - Sem.1</t>
  </si>
  <si>
    <t xml:space="preserve"> Deadline saisie des notes CF (SPE) - Sem.1                                                                                                                           </t>
  </si>
  <si>
    <t xml:space="preserve"> Deadline saisie des notes CF - Sem.2                                                                                                 </t>
  </si>
  <si>
    <t xml:space="preserve"> Partiels TC - Sem.2                                                                            </t>
  </si>
  <si>
    <t xml:space="preserve"> Deadline saisie des notes CC - Sem.2 </t>
  </si>
  <si>
    <t xml:space="preserve"> Partiels TC - Sem.1                                                                            </t>
  </si>
  <si>
    <t>DESSMI1</t>
  </si>
  <si>
    <t>DESSMI2</t>
  </si>
  <si>
    <t>DESSMI</t>
  </si>
  <si>
    <t xml:space="preserve">Commission - Sem.1                   </t>
  </si>
  <si>
    <t>Jury annuel</t>
  </si>
  <si>
    <t>Paris + Berlin</t>
  </si>
  <si>
    <t>BACH1 R.D</t>
  </si>
  <si>
    <t>Partiels TC - Sem.1 - R.D. - durant la semaine</t>
  </si>
  <si>
    <t xml:space="preserve">jury - rattrap. Sem.1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</si>
  <si>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Jury annuel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</si>
  <si>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Partiels SPE 1+2 - Sem.1 </t>
  </si>
  <si>
    <t>BACH1 + IBBA</t>
  </si>
  <si>
    <t>MIEX1 - Partiels TC - Sem.1</t>
  </si>
  <si>
    <t>MIEX1 -  Jury SEM 1</t>
  </si>
  <si>
    <t xml:space="preserve">PGE1 - Rattrapages SEM2        </t>
  </si>
  <si>
    <t xml:space="preserve">PGE1 - Partiels TC - Sem.1 </t>
  </si>
  <si>
    <t xml:space="preserve">PGE1 - Deadline saisie des notes CC - Sem.2                   </t>
  </si>
  <si>
    <t xml:space="preserve">PGE2/MSc1 - Deadline saisie des notes CF - Sem.1            </t>
  </si>
  <si>
    <t>PGE2/MSc1 - Commission - Sem.1</t>
  </si>
  <si>
    <t xml:space="preserve">PGE2/MSc1 - Deadline envoi sujets - partiels TC - Sem.2 (CLASSIQUE)    </t>
  </si>
  <si>
    <t xml:space="preserve">PGE3/MSc2 - Deadline saisie des notes CF (SPE) - Sem.1 </t>
  </si>
  <si>
    <t xml:space="preserve">CONGES ÉTÉ                                                                    </t>
  </si>
  <si>
    <t xml:space="preserve">PGE2/MSc1 -  Jury - rattrap. Sem.1 (ALT.)                                                                         PGE2/MSc1 - Jury - Sem.2 (ALT.)                                                             </t>
  </si>
  <si>
    <t xml:space="preserve">PGE3/MSc2 - Partiels TC - Sem.1 (ALT.)     </t>
  </si>
  <si>
    <t xml:space="preserve">PGE3/MSc2 - Rattrapages SEM1                                                      </t>
  </si>
  <si>
    <t>BACH1 + IBBA - Deadline saisie des notes CC - Sem.1</t>
  </si>
  <si>
    <t xml:space="preserve">BACH1 + IBBA - Partiels TC - Sem.1    </t>
  </si>
  <si>
    <t>BACH1 + IBBA - Deadline saisie des notes CF - Sem.1 - Ses.1</t>
  </si>
  <si>
    <t>BACH1 + IBBA - Rattrapages SEM1</t>
  </si>
  <si>
    <t>BACH1 + IBBA - Rattrapages SEM2                                                                                           BACH2 - Rattrapages SEM2</t>
  </si>
  <si>
    <t>MIEX1 - Deadline saisie notes CF</t>
  </si>
  <si>
    <t xml:space="preserve">MIEX1 - Voir avec Bologne pour rattrap. à distance          </t>
  </si>
  <si>
    <t xml:space="preserve">        </t>
  </si>
  <si>
    <t xml:space="preserve">BACH3 ET (PARCOURS 2) </t>
  </si>
  <si>
    <t xml:space="preserve">BACH2 - Partiels TC - Sem.2                                                                                                                           BACH3 ET (P2) - Partiels TC - Sem.2         </t>
  </si>
  <si>
    <t xml:space="preserve">BACH2 - Partiels TC - Sem.2                                                                                            BACH3 ET (P2) - Partiels TC - Sem.2         </t>
  </si>
  <si>
    <t>BACH1 + IBBA - Deadline saisie des notes CF - Sem.2                                                                   BACH1 + IBBA - Deadline saisie des notes - rattrap. Sem.1                                                                                                                      BACH3 ET (P2) - Rattrapages SEM1</t>
  </si>
  <si>
    <t xml:space="preserve">BACH1 + IBBA - Rattrapages SEM2                                                                                           BACH2 - Rattrapages SEM2                                                                                                         BACH3 ET (P2) - Deadline saisie des notes - rattrap. Sem.1                                    </t>
  </si>
  <si>
    <t xml:space="preserve"> BACH3 ET (P2) - Rattrapages SEM1</t>
  </si>
  <si>
    <t xml:space="preserve"> BACH3 ET (P2) - Rattrapages SEM2</t>
  </si>
  <si>
    <t xml:space="preserve"> BACH3 ET (P2) - Deadline saisie des notes - rattrap. Sem.2 </t>
  </si>
  <si>
    <t xml:space="preserve"> BACH3 (PARCOURS 1) </t>
  </si>
  <si>
    <t xml:space="preserve"> Partiels SPE- Sem.1 (Nancy+Paris)</t>
  </si>
  <si>
    <t xml:space="preserve">Commission - Sem.1 - SPE + TC </t>
  </si>
  <si>
    <t>PGE3/MSc2 - Deadline valid. Info. - SPE- Sem.1 (partiels+rattrapages)</t>
  </si>
  <si>
    <t>PGE3/MSc2 -  Deadline envoi sujets - SPE - Sem.1  (partiels+rattrapages)</t>
  </si>
  <si>
    <t>PGE3/MSc2 - Partiels SPE- Sem.1 (Nancy+Paris)</t>
  </si>
  <si>
    <t>BACH1 R.D - préparer les partiels BACH1 R.D. (contacter RMOD)</t>
  </si>
  <si>
    <t xml:space="preserve">PGE1 - Partiels TC - Sem.1                                                                                       </t>
  </si>
  <si>
    <t xml:space="preserve"> BACH3 (P1) - Deadline saisie des notes CC - Sem.1 (ALT.)</t>
  </si>
  <si>
    <t xml:space="preserve"> BACH3 (P1) - Commission - Sem.1 (ALT.)    </t>
  </si>
  <si>
    <t xml:space="preserve"> BACH3 (P1) - Jury annuel</t>
  </si>
  <si>
    <t>BACH1 + IBBA - Partiels TC - Sem.2                                                                                     BACH2 - Rattrapages SEM1</t>
  </si>
  <si>
    <t>BACH1 + IBBA - Partiels TC - Sem.2                                                                                        BACH2 - Rattrapages SEM1</t>
  </si>
  <si>
    <t>BACH1 + IBBA - Partiels TC - Sem.2                                                                                                        BACH2 - Rattrapages SEM1</t>
  </si>
  <si>
    <t>PGE1 - Rattrapages SEM2                                                                                                      PGE3/MSc2 - jury</t>
  </si>
  <si>
    <t xml:space="preserve">BACH1 + IBBA - Deadline saisie des notes - rattrap. Sem.2                                                                         BACH2 - Deadline saisie des notes - rattrap. Sem.2        </t>
  </si>
  <si>
    <t xml:space="preserve">DESSMI1 - Jury annuel    </t>
  </si>
  <si>
    <t>DESSMI2 - Jury annuel</t>
  </si>
  <si>
    <t>NPB
Férié B</t>
  </si>
  <si>
    <t xml:space="preserve">
Férié B</t>
  </si>
  <si>
    <t xml:space="preserve"> Partiels spécialisations - Sem.1 (Nancy+Paris)</t>
  </si>
  <si>
    <t xml:space="preserve"> Partiels SPE - Sem.1 (BERLIN)</t>
  </si>
  <si>
    <t xml:space="preserve">Deadline valid. Info. - partiels + rattrapage - Sem.2                                                                                                               </t>
  </si>
  <si>
    <t xml:space="preserve"> Deadline valid. Info. - partiels + rattrapages - Sem.1 </t>
  </si>
  <si>
    <t xml:space="preserve">Deadline envoi sujets - partiels + rattrapages - Sem.1 </t>
  </si>
  <si>
    <t xml:space="preserve">Deadline valid. Info. - partiels + rattrapages - Sem.1 </t>
  </si>
  <si>
    <t xml:space="preserve"> Deadline envoi sujets - partiels + rattrapages - Sem.1 </t>
  </si>
  <si>
    <t xml:space="preserve"> Deadline envoi sujets - partiels + rattrapage - Sem.2                                                                                                                     </t>
  </si>
  <si>
    <t>PGE1 - Deadline valid. Info. - partiels + rattrapages - Sem.1                                                                   PGE3/MSc2 - Deadline saisie des notes CC (SPE) - Sem.1</t>
  </si>
  <si>
    <t>PGE1 - Deadline valid. Info. - partiels + rattrapage - Sem.2                                                          PGE3/MSc2 - Deadline envoi sujets - dossiers -  rattrap. - Sem.1</t>
  </si>
  <si>
    <t xml:space="preserve">BACH1 + IBBA - Deadline envoi sujets - partiels + rattrapages - Sem.1 </t>
  </si>
  <si>
    <t xml:space="preserve">BACH1 + IBBA - Deadline valid. Info. - partiels + rattrapages - Sem.1 </t>
  </si>
  <si>
    <t>Deadline valid. Info. - partiels + rattrapages - Sem.2</t>
  </si>
  <si>
    <t xml:space="preserve"> Deadline envoi sujets - partiels + rattrapages - Sem.2 </t>
  </si>
  <si>
    <t xml:space="preserve"> Deadline valid. Info - partiels + rattrapages - Sem.1  </t>
  </si>
  <si>
    <t xml:space="preserve"> Deadline envoi sujets - partiels + rattrapages - Sem.1  </t>
  </si>
  <si>
    <t xml:space="preserve"> Deadline valid. Info -  partiels + rattrapages - Sem.1     </t>
  </si>
  <si>
    <t xml:space="preserve"> Deadline envoi sujets -  partiels + rattrapages - Sem.1    </t>
  </si>
  <si>
    <t xml:space="preserve"> Deadline valid. Info -  partiels + rattrapages - Sem.2   </t>
  </si>
  <si>
    <t xml:space="preserve"> Deadline envoi sujets -  partiels + rattrapages - Sem.2   </t>
  </si>
  <si>
    <t xml:space="preserve">BACH2 - Deadline valid. Info. - partiels + rattrapages - Sem.2                                                                                                          BACH3 ET (P2) - Deadline valid. Info -  partiels + rattrapages - Sem.2   </t>
  </si>
  <si>
    <t xml:space="preserve"> Deadline valid. Info. - partiels + rattrapages SPE - Sem.1</t>
  </si>
  <si>
    <t xml:space="preserve"> Deadline envoi sujets - partiels + rattrapages SPE - Sem.1</t>
  </si>
  <si>
    <t xml:space="preserve"> Deadline saisie des notes CC SPE - Sem.1</t>
  </si>
  <si>
    <t>DESSMI2 -  Deadline valid. Info. - partiels + rattrapages SPE - Sem.1</t>
  </si>
  <si>
    <t>DESSMI2 - Deadline envoi sujets - partiels + rattrapages SPE - Sem.1</t>
  </si>
  <si>
    <t xml:space="preserve"> Deadline saisie des notes CF SPE - Sem.1                                                                                                                           </t>
  </si>
  <si>
    <t>DESSMI2 - Deadline saisie des notes CC SPE  - Sem.1</t>
  </si>
  <si>
    <t>DESSMI2 -  Partiels SPE - Sem.1 (Nancy+Paris)</t>
  </si>
  <si>
    <t>DESSMI2 - Partiels SPE - Sem.1 (Nancy+Paris)</t>
  </si>
  <si>
    <t>MIEX1 - Partiels TC - Sem.1                                                                                                  DESSMI2 - Partiels SPE - Sem.1 (BERLIN)</t>
  </si>
  <si>
    <t>BACH1 + IBBA - Partiels TC - Sem.1                                                                                                BACH1 R.D - Partiels TC - Sem.1 - R.D. - durant la semaine</t>
  </si>
  <si>
    <t>Deadline envoi sujets. partiels- Sem.1  (si nécessaire uniquement - les examens doivent être gérés par les RMOD)</t>
  </si>
  <si>
    <t xml:space="preserve">MIEX1 - Deadline valid. Info. partiels- Sem.1  (si nécessaire uniquement - les examens doivent être gérés par les RMOD)                                                                               </t>
  </si>
  <si>
    <t xml:space="preserve"> Deadline valid. Info. partiels- Sem.1  (si nécessaire uniquement - les examens doivent être gérés par les RMOD) </t>
  </si>
  <si>
    <t>DESSMI2 - Deadline envoi sujets - partiels + rattrapages TC - Sem.1 (ALT.)</t>
  </si>
  <si>
    <t xml:space="preserve"> Deadline valid. Info. - partiels + rattrapages TC - Sem.1 (CLA + ALT)</t>
  </si>
  <si>
    <t xml:space="preserve">PGE3/MSc2 - Partiels SPE - Sem.1 (BERLIN)    </t>
  </si>
  <si>
    <t xml:space="preserve"> Partiels TC - Sem.1 (CLA + ALT)</t>
  </si>
  <si>
    <t>PGE2/MSc1 - Partiels TC - Sem.1 (CLA + ALT)</t>
  </si>
  <si>
    <t xml:space="preserve">PGE1 - Partiels TC - Sem.1                                                                                          </t>
  </si>
  <si>
    <t xml:space="preserve"> Deadline saisie des notes CC TC - Sem.1 (CLA + ALT)</t>
  </si>
  <si>
    <t xml:space="preserve">DESSMI2 - Deadline saisie des notes CF SPE- Sem.1          </t>
  </si>
  <si>
    <t xml:space="preserve"> Deadline saisie des notes CF - TC  - Sem.1  (ALT)</t>
  </si>
  <si>
    <t>DESSMI2 ED</t>
  </si>
  <si>
    <t>PGE2/MSc1 - Deadline saisie des notes CC - SPE3 - Sem.2</t>
  </si>
  <si>
    <t xml:space="preserve"> Deadline saisie des notes CC - TC (CLA) + SPE3 (CLA + ALT) - Sem. 2 </t>
  </si>
  <si>
    <t xml:space="preserve">PGE1 - Rattrapages SEM1                                                                     </t>
  </si>
  <si>
    <t xml:space="preserve"> Partiels SPE 3 - Sem.2   </t>
  </si>
  <si>
    <t xml:space="preserve">         </t>
  </si>
  <si>
    <t xml:space="preserve"> Partiels SPE4 - Sem.2   </t>
  </si>
  <si>
    <t xml:space="preserve"> Deadline saisie des notes - rattrap. Sem.1 (CLA)</t>
  </si>
  <si>
    <t>Commission - Sem.2  SPE + TC  (ALT)</t>
  </si>
  <si>
    <t>Jury annuel (CLA)</t>
  </si>
  <si>
    <t xml:space="preserve">Deadline valid. Info. - rattrap. - Sem.1  (LV)                                              </t>
  </si>
  <si>
    <t xml:space="preserve"> Deadline envoi sujets - rattrap. Sem.1  (LV)                                                 </t>
  </si>
  <si>
    <t xml:space="preserve">Deadline valid. Info. - rattrap. - Sem.2  (LV)                                                </t>
  </si>
  <si>
    <t xml:space="preserve"> Deadline envoi sujets - rattrap. Sem.2  (LV)                                           </t>
  </si>
  <si>
    <t xml:space="preserve">Deadline valid. Info. - rattrap. - Sem.1 (LV)                                    </t>
  </si>
  <si>
    <t xml:space="preserve">Deadline valid. Info. - rattrap. - Sem.2  (LV)                                              </t>
  </si>
  <si>
    <t xml:space="preserve"> Deadline envoi sujets - rattrap. Sem.2 (LV)                                             </t>
  </si>
  <si>
    <t xml:space="preserve">Deadline valid. Info. - rattrap. - Sem.1 (LV)                                       </t>
  </si>
  <si>
    <t xml:space="preserve">Deadline valid. Info. - rattrap. - Sem.2  (LV)                                          </t>
  </si>
  <si>
    <t xml:space="preserve"> Deadline envoi sujets - rattrap. Sem.1 (LV)                                           </t>
  </si>
  <si>
    <t xml:space="preserve"> Deadline envoi sujets - rattrap. Sem.2 (LV)                                          </t>
  </si>
  <si>
    <t xml:space="preserve"> Deadline saisie des notes CC - Sem.1 (CLA + ALT)       </t>
  </si>
  <si>
    <t xml:space="preserve"> Partiels TC - Sem.1 (CLA)                                                                                    </t>
  </si>
  <si>
    <t xml:space="preserve"> Partiels TC - Sem.1 (CLA + ALT)                                                                                    </t>
  </si>
  <si>
    <t xml:space="preserve"> Deadline saisie des notes CF - Sem.1 (CLA + ALT)                                                                                        </t>
  </si>
  <si>
    <t xml:space="preserve"> Deadline valid. Info - partiels + rattrapage - TC - Sem.1 (ALT)</t>
  </si>
  <si>
    <t xml:space="preserve">Commission - Sem.1 (CLA)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</si>
  <si>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Deadline envoi sujets - partiels + rattrapage - TC - Sem.1 (ALT)</t>
  </si>
  <si>
    <t xml:space="preserve"> Deadline saisie des notes CC - Sem.1 (ALT)</t>
  </si>
  <si>
    <t xml:space="preserve"> Partiels TC - Sem.1 (ALT)                                                             </t>
  </si>
  <si>
    <t xml:space="preserve">Commission - Sem.1 (ALT)                                                                                                                                                                                                                    </t>
  </si>
  <si>
    <t xml:space="preserve">Deadline valid. Info. - rattrap. - Sem.1 (CLA + ALT) (LV)                             </t>
  </si>
  <si>
    <t xml:space="preserve"> Deadline envoi sujets - rattrap. Sem.1 (CLA + ALT) (LV)                                       </t>
  </si>
  <si>
    <t>Rattrap - Sem.1 (CLA + ALT)</t>
  </si>
  <si>
    <t xml:space="preserve"> Deadline envoi sujets - partiels + rattrapages - Sem.1 (CLA + ALT)    </t>
  </si>
  <si>
    <t xml:space="preserve"> Deadline saisie des notes CC - Sem.1 (CLA + ALT)                                           </t>
  </si>
  <si>
    <t xml:space="preserve">Partiels TC - Sem.1 (CLA + ALT)    </t>
  </si>
  <si>
    <t xml:space="preserve"> Deadline saisie des notes CF - Sem.1 (CLA + ALT)                                           </t>
  </si>
  <si>
    <t xml:space="preserve"> Deadline valid. Info. - partiels + rattrapages TC - Sem.2  (CLA)                    </t>
  </si>
  <si>
    <t xml:space="preserve"> Deadline envoi sujets - partiels + rattrapages TC - Sem.2 (CLA)    </t>
  </si>
  <si>
    <t xml:space="preserve"> Partiels SPE3 - Sem.2 (CLA + ALT)       </t>
  </si>
  <si>
    <t xml:space="preserve"> Deadline saisie des notes CC - Sem.2 (CLA)                                           </t>
  </si>
  <si>
    <t xml:space="preserve">Partiels TC - Sem.2 (CLA)    </t>
  </si>
  <si>
    <t>Partiels TC - Sem.2 (CLA)    (matin)</t>
  </si>
  <si>
    <t xml:space="preserve"> Deadline saisie des notes SPE3 - Sem.2 (CLA + ALT)                                                                                                        </t>
  </si>
  <si>
    <t xml:space="preserve">Commission - Sem.2 -SPE + TC (CLA)     </t>
  </si>
  <si>
    <t xml:space="preserve"> Deadline saisie des notes CF - Sem.2 (CLA)                                           </t>
  </si>
  <si>
    <t xml:space="preserve">Rattrapages SEM1 - CLA                                                                                        </t>
  </si>
  <si>
    <t xml:space="preserve">Rattrapages SEM1 - CLA                                                                                    </t>
  </si>
  <si>
    <t xml:space="preserve">Rattrapages SEM1 - CLA                                                                                  </t>
  </si>
  <si>
    <t xml:space="preserve">Rattrapages SEM1 - CLA                                                                               </t>
  </si>
  <si>
    <t xml:space="preserve"> Deadline saisie des notes CC TC - Sem.2 (ALT)                                           </t>
  </si>
  <si>
    <t xml:space="preserve">Partiels TC - Sem.2 (ALT)    </t>
  </si>
  <si>
    <t xml:space="preserve">Rattrapages SEM2 - (CLA)                                                                                       </t>
  </si>
  <si>
    <t xml:space="preserve">Rattrapages SEM2 - CLA                                                                                   </t>
  </si>
  <si>
    <t xml:space="preserve">Rattrapages SEM2 - CLA                                                                                     </t>
  </si>
  <si>
    <t xml:space="preserve">Rattrapages SEM2 - CLA                                                                                  </t>
  </si>
  <si>
    <t xml:space="preserve">Rattrapages SEM2 - CLA                                                                                          </t>
  </si>
  <si>
    <t xml:space="preserve">Rattrapages SEM2 - ALT                                                                  </t>
  </si>
  <si>
    <t xml:space="preserve">Rattrapages SEM2 - ALT                                                                              </t>
  </si>
  <si>
    <t xml:space="preserve">Rattrapages SEM2 - ALT                                                                               </t>
  </si>
  <si>
    <t xml:space="preserve">Rattrapages SEM1 - ALT                                                                                          </t>
  </si>
  <si>
    <t xml:space="preserve">Rattrapages SEM1 - ALT                                                                                       </t>
  </si>
  <si>
    <t xml:space="preserve">Rattrapages SEM1 - ALT                                                                                         </t>
  </si>
  <si>
    <t xml:space="preserve">Deadline valid. Info. - rattrap. - Sem.2 (ALT)   (LV, MCT, CreaCthon)               </t>
  </si>
  <si>
    <t xml:space="preserve">Deadline valid. Info. - rattrap. - Sem.2 (CLA) (LV, MCT, CreaCthon)           </t>
  </si>
  <si>
    <t xml:space="preserve"> Deadline envoi sujets - rattrap. - Sem.1 (ALT)    (MCT, LV, CreaCthon)</t>
  </si>
  <si>
    <t xml:space="preserve"> Deadline envoi sujets - rattrap. - Sem.2 (ALT)     (MCT, LV, CreaCthon)       </t>
  </si>
  <si>
    <t xml:space="preserve"> Deadline saisie des notes - rattrap. Sem.2 (CLA)     </t>
  </si>
  <si>
    <t xml:space="preserve"> Deadline envoi sujets - partiels + rattrapages TC - Sem.1 (CLA)</t>
  </si>
  <si>
    <t xml:space="preserve"> Deadline envoi sujets - partiels + rattrapages TC - Sem.1 (ALT)</t>
  </si>
  <si>
    <t xml:space="preserve"> Deadline saisie des notes CC - TC - Sem.1 (CLA)</t>
  </si>
  <si>
    <t xml:space="preserve"> Partiels TC - Sem.1 (CLA)</t>
  </si>
  <si>
    <t xml:space="preserve"> Deadline saisie des notes CC - TC - Sem.1 (ALT)</t>
  </si>
  <si>
    <t xml:space="preserve"> Partiels TC - Sem.1 (ALT)</t>
  </si>
  <si>
    <t xml:space="preserve"> Deadline saisie des notes CF - TC  - Sem.1  (CLA)</t>
  </si>
  <si>
    <t xml:space="preserve"> Deadline envoi sujets - partiels + rattrapages TC - Sem.2  (CLA)            </t>
  </si>
  <si>
    <t xml:space="preserve"> Deadline saisie des notes CC - TC - Sem.2  (CLA)            </t>
  </si>
  <si>
    <t xml:space="preserve">Deadline valid. Info. - rattrap. - Sem.2 (CLA)  (LV, MCT, CreaCthon)               </t>
  </si>
  <si>
    <t xml:space="preserve"> Deadline saisie des notes CF -TC - Sem.2  (CLA)            </t>
  </si>
  <si>
    <t xml:space="preserve">Commission - Sem.2 -SPE + TC (CLA)    </t>
  </si>
  <si>
    <t xml:space="preserve"> Partiels TC - Sem.2  (CLA)  (matin)    </t>
  </si>
  <si>
    <t xml:space="preserve"> Partiels TC - Sem.2  (CLA)            </t>
  </si>
  <si>
    <t xml:space="preserve">Rattrapages SEM1 (CLA)                                                                                 </t>
  </si>
  <si>
    <t xml:space="preserve"> Deadline saisie des notes CC - TC - Sem.2  (ALT)      </t>
  </si>
  <si>
    <t xml:space="preserve"> Partiels TC - Sem.2  (ALT)      </t>
  </si>
  <si>
    <t xml:space="preserve">Rattrapages SEM2 - (CLA)                                                                                </t>
  </si>
  <si>
    <t xml:space="preserve"> Deadline envoi sujets - rattrap. - Sem.1 (ALT)     (MCT, LV, CreaCthon)       </t>
  </si>
  <si>
    <t xml:space="preserve"> Deadline envoi sujets - rattrap. - Sem.2 (ALT)    (MCT, LV, CreaCthon)        </t>
  </si>
  <si>
    <t xml:space="preserve"> Deadline saisie des notes - rattrap. Sem.2 (CLA)    </t>
  </si>
  <si>
    <t xml:space="preserve">Commission - Sem.2 - SPE + TC  (ALT)     </t>
  </si>
  <si>
    <t xml:space="preserve">Jury annuel (CLA)    </t>
  </si>
  <si>
    <t xml:space="preserve">Rattrapages SEM1 - ALT                                                                                        </t>
  </si>
  <si>
    <t xml:space="preserve">Rattrapages SEM1 - ALT                                                                                      </t>
  </si>
  <si>
    <t xml:space="preserve">Rattrapages SEM2 - ALT                                                                             </t>
  </si>
  <si>
    <t xml:space="preserve">Rattrapages SEM2 - ALT                                                                            </t>
  </si>
  <si>
    <t xml:space="preserve"> Deadline envoi sujets - rattrap. Sem.2 (LV)                                                      </t>
  </si>
  <si>
    <t xml:space="preserve">Deadline valid. Info. - rattrap. - Sem.1  (Electifs + LV)                                                 </t>
  </si>
  <si>
    <t xml:space="preserve"> Deadline envoi sujets - rattrap. Sem.1  (Electifs+LV)                                           </t>
  </si>
  <si>
    <t xml:space="preserve"> Deadline saisie des notes CC - SPE3 - Sem.2 (CLA + ALT)</t>
  </si>
  <si>
    <t xml:space="preserve">Rattrapages SEM1 (CLA) </t>
  </si>
  <si>
    <t xml:space="preserve">Deadline valid. Info. - rattrap. - Sem.1 (CLA) (LV, Ateliers)                                    </t>
  </si>
  <si>
    <t xml:space="preserve">Deadline envoi sujets - rattrap. Sem.1 (CLA) (LV, Ateliers)     </t>
  </si>
  <si>
    <t xml:space="preserve"> Deadline envoi sujets - partiels + rattrapages TC et Spécialisations - Sem.1</t>
  </si>
  <si>
    <t xml:space="preserve"> Deadline valid. Info. - partiels + rattrapages TC et Spécialisations - Sem.1</t>
  </si>
  <si>
    <t xml:space="preserve">Commission - Sem.1 (ALT)    </t>
  </si>
  <si>
    <t xml:space="preserve"> Deadline saisie des notes - rattrap. Sem.1 (CLA)  </t>
  </si>
  <si>
    <t xml:space="preserve">Jury - rattrap. Sem.1 (CLA)  </t>
  </si>
  <si>
    <t xml:space="preserve"> Deadline valid. Info. - SPE4 - Sem.2 (partiels + rattrapages)</t>
  </si>
  <si>
    <t xml:space="preserve"> Deadline valid. Info. - partiels + rattrapages TC - Sem.2 (CLA)    </t>
  </si>
  <si>
    <t xml:space="preserve"> Deadline valid. Info. - partiels + rattrapages TC - Sem.2 (ALT)</t>
  </si>
  <si>
    <t xml:space="preserve"> Deadline envoi sujets - partiels + rattrapages TC - Sem.2 (ALT)</t>
  </si>
  <si>
    <t xml:space="preserve"> Partiels TC - Sem.2 (CLA)    </t>
  </si>
  <si>
    <t xml:space="preserve">Deadline valid. Info. - rattrap. - Sem.1 (ALT) (LV1, Ateliers)                                    </t>
  </si>
  <si>
    <t xml:space="preserve">Deadline valid. Info. - rattrap. - Sem.2 (ALT) (Ateliers)                                        </t>
  </si>
  <si>
    <t xml:space="preserve"> Partiels TC - Sem.2 (ALT)</t>
  </si>
  <si>
    <t>Deadline envoi sujets - rattrap. Sem.2 (CLA)   (Atelier)</t>
  </si>
  <si>
    <t>Deadline valid. Info. - rattrap. Sem.2 (CLA)   (Atelier)</t>
  </si>
  <si>
    <t>Deadline envoi sujets - rattrap. Sem.1 (ALT) (LV1, Ateliers)</t>
  </si>
  <si>
    <t xml:space="preserve">Deadline envoi sujets - rattrap. Sem.2 (ALT) (Ateliers)    </t>
  </si>
  <si>
    <t xml:space="preserve"> Jury - Partiels (CLA)    </t>
  </si>
  <si>
    <t xml:space="preserve"> Deadline saisie des notes CF - Sem.2 (ALT)                                                                                                                            </t>
  </si>
  <si>
    <t xml:space="preserve">Rattrapages SEM2 (CLA)    </t>
  </si>
  <si>
    <t xml:space="preserve">Rattrapages SEM1 (ALT)  </t>
  </si>
  <si>
    <t xml:space="preserve">Rattrapages SEM2 (ALT)  </t>
  </si>
  <si>
    <t xml:space="preserve"> Deadline saisie des notes - rattrap. Sem.1 (ALT)  </t>
  </si>
  <si>
    <t xml:space="preserve"> Deadline saisie des notes - rattrap. Sem.2 (CLA)  </t>
  </si>
  <si>
    <t xml:space="preserve"> Jury - Rattrapages SEM2 (CLA)                                                         </t>
  </si>
  <si>
    <t xml:space="preserve"> Deadline saisie des notes - rattrap. Sem.2 (ALT)  </t>
  </si>
  <si>
    <t xml:space="preserve"> Jury - Sem.2 (ALT)                                                        </t>
  </si>
  <si>
    <t xml:space="preserve"> Deadline saisie des notes CF - Sem.2 (CLA)                                                                                                          </t>
  </si>
  <si>
    <t xml:space="preserve"> Deadline envoi sujets - SPE4 - Sem.2 (partiels + rattrapages)</t>
  </si>
  <si>
    <t xml:space="preserve"> Deadline saisie des notes SPE3 - Sem.2                                                                                                                  </t>
  </si>
  <si>
    <t xml:space="preserve"> Deadline valid. Info. - SPE- Sem.1 (partiels + rattrapages)</t>
  </si>
  <si>
    <t xml:space="preserve"> Deadline envoi sujets - SPE - Sem.1  (partiels + rattrapages)</t>
  </si>
  <si>
    <t xml:space="preserve"> Deadline valid. Info. - partiels + rattrapages TC - Sem.1 (CLA)    </t>
  </si>
  <si>
    <t xml:space="preserve"> Deadline envoi sujets - partiels +rattrapages TC - Sem.1 (CLA)    </t>
  </si>
  <si>
    <t xml:space="preserve"> Deadline saisie des notes CC - TC - Sem.1 (CLA)    </t>
  </si>
  <si>
    <t xml:space="preserve"> Deadline saisie des notes CF -TC - Sem.1 (CLA)    </t>
  </si>
  <si>
    <t xml:space="preserve"> Deadline saisie des notes CC - TC - Sem.1 (ALT)    </t>
  </si>
  <si>
    <t xml:space="preserve"> Partiels TC - Sem.1 (ALT)        </t>
  </si>
  <si>
    <t xml:space="preserve"> Partiels TC - Sem.1 (ALT)    </t>
  </si>
  <si>
    <t xml:space="preserve"> Deadline saisie des notes CF - TC - Sem.1  (ALT)    </t>
  </si>
  <si>
    <t xml:space="preserve"> Jury </t>
  </si>
  <si>
    <t xml:space="preserve"> Partiels TC - Sem.1 (CLA)    </t>
  </si>
  <si>
    <t>Préparer les partiels BACH1 R.D. (contacter RMOD)</t>
  </si>
  <si>
    <t xml:space="preserve">Jury - Sem.1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</si>
  <si>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BACH2 - Deadline valid. Info - partiels + rattrapages - Sem.1                                                       BACH3 (P1) - Deadline valid. Info - partiels + rattrapages - Sem.1 (CLA + ALT)                                                                             BACH3 ET (P2) - Deadline valid. Info - partiels + rattrapages - Sem.1     </t>
  </si>
  <si>
    <t xml:space="preserve">Deadline valid. Info - partiels + rattrapages - Sem.1 (CLA + ALT)    </t>
  </si>
  <si>
    <t xml:space="preserve"> Deadline valid. Info. - partiels + rattrapages TC et spécialisations - Sem.1  (CLA + ALT)                    </t>
  </si>
  <si>
    <t>MIEX1 - Deadline envoi sujets. partiels- Sem.1  (si nécessaire uniquement - les examens doivent être gérés par les RMOD)                                                                                                            DESSMI1 - Deadline valid. Info. - partiels + rattrapages TC et spécialisations - Sem.1  (CLA + ALT)                                                                                                                                DESSMI2 - Deadline valid. Info. - partiels + rattrapages - Sem.1 (CLA + ALT)</t>
  </si>
  <si>
    <t xml:space="preserve">PGE2/MSc1 - Deadline valid. Info. - partiels + rattrapages TC et spécialisations - Sem.1                                                                                                                           PGE3/MSc2 - Deadline valid. Info. - partiels + rattrapages TC - Sem.1 (CLA)    </t>
  </si>
  <si>
    <t xml:space="preserve">BACH2 - Deadline envoi sujets - partiels + rattrapages - Sem.1                                                      BACH3 (P1) - Deadline envoi sujets - partiels + rattrapages - Sem.1 (CLA + ALT)                                                    BACH3 ET (P2) - Deadline envoi sujets -  partiels + rattrapages - Sem.1     </t>
  </si>
  <si>
    <t>DESSMI1 - Deadline envoi sujets - partiels + rattrapages TC et spécialisations - Sem.1 (CLA + ALT)                                                                                                                                                         DESSMI2 - Deadline envoi sujets - partiels + rattrapages TC - Sem.1 (CLA)</t>
  </si>
  <si>
    <t xml:space="preserve">PGE2/MSc1 - Deadline envoi sujets - partiels + rattrapages TC et spécialisations - Sem.1                                                                                                          PGE3/MSc2 - Deadline envoi sujets - partiels + rattrapages TC - Sem.1 (CLA)    </t>
  </si>
  <si>
    <t xml:space="preserve">                                                                                                                                                 </t>
  </si>
  <si>
    <t xml:space="preserve">BACH2 - Deadline saisie des notes CC - Sem.1 
BACH3 (P1) - Deadline saisie des notes CC - Sem.1 (CLA + ALT)   
BACH3 ET (P2) - Deadline saisie des notes CC - Sem.1  </t>
  </si>
  <si>
    <t>MIEX1 - Partiels TC - Sem.1                                                                                      DESSMI1 - Deadline saisie des notes CC - Sem.1 (CLA + ALT)                                                                                DESSMI2 -  Partiels SPE - Sem.1 (BERLIN)                                                                                                 DESSMI2 - Deadline saisie des notes CC - TC - Sem.1 (CLA)</t>
  </si>
  <si>
    <t xml:space="preserve">PGE1 - Deadline envoi sujets - partiels + rattrapages - Sem.1 
PGE2/MSc1 - Deadline saisie des notes CC TC - Sem.1  (CLA + ALT)                                                             PGE3/MSc2 - Partiels SPE - Sem.1 (BERLIN)                                                                               PGE3/MSc2 - Deadline saisie des notes CC - TC - Sem.1 (CLA)    </t>
  </si>
  <si>
    <t>PGE2/MSc1 - Partiels Ateliers - Sem.1</t>
  </si>
  <si>
    <t xml:space="preserve"> Partiels Ateliers - Sem.1</t>
  </si>
  <si>
    <t xml:space="preserve">PGE3/MSc2 - Partiels TC - Sem.1 (CLA)  </t>
  </si>
  <si>
    <t xml:space="preserve">PGE1 - Deadline saisie des notes CC - Sem.1
PGE2/MSc1 - Partiels SPE 1+2 - Sem.1                                                          PGE3/MSc2 - Partiels TC - Sem.1 (CLA)     </t>
  </si>
  <si>
    <t xml:space="preserve">BACH2 - Partiels TC - Sem.1                                                                                            BACH3 (P1) - Partiels TC - Sem.1 (CLA)                                                                                           BACH3 ET (P2) - Partiels TC - Sem.1           </t>
  </si>
  <si>
    <t xml:space="preserve">MIEX1 - Deadline saisie notes 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DESSMI2 -  Partiels TC - Sem.1 (CLA)        </t>
  </si>
  <si>
    <t>DESSMI1 -  Partiels SPE 1+2 - Sem.1                                                                                                  DESSMI2 -  Deadline saisie des notes CC - TC - Sem.1 (ALT)                                                                                DESSMI2 - Partiels TC - Sem.1 (CLA)</t>
  </si>
  <si>
    <t xml:space="preserve">DESSMI1 - Partiels TC - Sem.1 (CLA + ALT)       </t>
  </si>
  <si>
    <t xml:space="preserve">BACH2 - Partiels TC - Sem.1                                                                                            BACH3 (P1) - Partiels TC - Sem.1 (CLA + ALT)                                                                                           BACH3 ET (P2) - Partiels TC - Sem.1           </t>
  </si>
  <si>
    <t xml:space="preserve">BACH2 - Partiels TC - Sem.1                                                                                            BACH3 (P1) - Partiels TC - Sem.1 (CLA + ALT)                                                                                         BACH3 ET (P2) - Partiels TC - Sem.1           </t>
  </si>
  <si>
    <t xml:space="preserve">BACH2 - Deadline saisie des notes CF - Sem.1                                                                                                         BACH3 (P1) - Deadline saisie des notes CF - Sem.1 (CLA + ALT)                                                                                              BACH3 ET (P2) - Deadline saisie des notes CF - Sem.1 </t>
  </si>
  <si>
    <t xml:space="preserve">DESSMI1 - Deadline saisie des notes CF - Sem.1 (CLA + ALT)      </t>
  </si>
  <si>
    <t>DESSMI2 - Partiels TC - Sem.1 (ALT)</t>
  </si>
  <si>
    <t xml:space="preserve">PGE3/MSc2 - Deadline saisie des notes CF -TC - Sem.1 (CLA)    </t>
  </si>
  <si>
    <t xml:space="preserve">PGE1 - Deadline saisie des notes CF - Sem.1                                                           PGE3/MSc2 - Deadline saisie des notes CC - TC - Sem.1 (ALT)    </t>
  </si>
  <si>
    <t xml:space="preserve"> BACH3 (P1) - Deadline valid. Info - partiels + rattrapages - Sem.1 (ALT.)</t>
  </si>
  <si>
    <t xml:space="preserve">PGE3/MSc2 - Deadline envoi sujets - partiels + rattrapages TC - Sem.1 (ALT.)      </t>
  </si>
  <si>
    <t xml:space="preserve">PGE3/MSc2 - Deadline valid. Info. - partiels + rattrapages TC - Sem.1 (ALT.)    </t>
  </si>
  <si>
    <t xml:space="preserve"> Deadline valid. Info. - partiels + rattrapages TC - Sem.1 (ALT)    </t>
  </si>
  <si>
    <t xml:space="preserve"> Deadline envoi sujets - partiels + rattrapages TC - Sem.1 (ALT)      </t>
  </si>
  <si>
    <t>DESSMI2 - Deadline saisie des notes CF TC - Sem.1  (CLA + ALT)</t>
  </si>
  <si>
    <t xml:space="preserve">PGE1 - Deadline valid. Info. - rattrap. - Sem.1  (Electifs + LV)                                                             PGE2/MSc1 - Deadline valid. Info. - rattrap. - Sem.1 (CLA) (LV1 + Ateliers)                       </t>
  </si>
  <si>
    <t xml:space="preserve">BACH2 - Commission - Sem.1                                                                                                       BACH3 (P1) - Commission - Sem.1 (CLA)                                                                                             BACH3 ET (P2) - Commission - Sem.1                      </t>
  </si>
  <si>
    <t xml:space="preserve"> BACH3 (P1) - Deadline envoi sujets - partiels + rattrapages - Sem.1 (ALT.)</t>
  </si>
  <si>
    <t xml:space="preserve">PGE1 -  Deadline envoi sujets - rattrap. Sem.1  (Electifs+LV)                                                                             PGE2/MSc1 - Deadline envoi sujets - rattrap. Sem.1 (CLA) (LV1 + Ateliers)                                             </t>
  </si>
  <si>
    <t xml:space="preserve">DESSMI1 - Commission - Sem.1                                                                                               DESSMI2 - Commission - Sem.1 - SPE + TC </t>
  </si>
  <si>
    <t xml:space="preserve">Commission SEM1 - SPE + TC (CLA)   </t>
  </si>
  <si>
    <t xml:space="preserve">PGE1 - Commission - Sem.1                                                                                PGE3/MSc2 - Commission - Sem.1 - SPE + TC (CLA)                                                     PGE3/MSc2 - Partiels TC - Sem.1 (ALT.)                                                                                    </t>
  </si>
  <si>
    <t>BACH1 + IBBA - Commission - Sem.1</t>
  </si>
  <si>
    <t>PGE2/MSc1 - Deadline valid. Info. - SPE3 - Sem.2 (partiels + rattrapages)</t>
  </si>
  <si>
    <t>PGE2/MSc1 - Deadline envoi sujets - SPE3 - Sem.2 (partiels + rattrapages)</t>
  </si>
  <si>
    <t xml:space="preserve">DESSMI1 - Deadline valid. Info. - partiels + rattrapages TC - Sem.2  (CLA)  
DESSMI2 ED - Deadline valid. Info. - partiels + rattrapages TC - Sem.2  (CLA)     </t>
  </si>
  <si>
    <t xml:space="preserve">PGE1 - Rattrapages SEM1                                                                    PGE2/MSc1 - Rattrapages SEM1 (CLA) </t>
  </si>
  <si>
    <t xml:space="preserve"> BACH3 (P1) - Partiels TC - Sem.1 (ALT) </t>
  </si>
  <si>
    <t xml:space="preserve">DESSMI1 - Deadline envoi sujets - partiels + rattrapages TC - Sem.2 (CLA)                                                                                      DESSMI2 ED - Deadline envoi sujets - partiels + rattrapages TC - Sem.2  (CLA)                                           </t>
  </si>
  <si>
    <t xml:space="preserve">PGE3/MSc2 - Deadline saisie des notes CF - TC - Sem.1  (ALT)    </t>
  </si>
  <si>
    <t xml:space="preserve">DESSMI1 -  Partiels SPE3 - Sem.2 (CLA + ALT)                                                             DESSMI2 ED -  Partiels SPE3 - Sem.2 (CLA + ALT)   </t>
  </si>
  <si>
    <t xml:space="preserve">PGE3/MSc2 - Commission - Sem.1 (ALT)    </t>
  </si>
  <si>
    <t xml:space="preserve">PGE1 - Deadline saisie des notes - rattrap. Sem.1                                                   PGE2/MSc1 - Deadline saisie des notes - rattrap. Sem.1 (CLA)   </t>
  </si>
  <si>
    <t>DESSMI1 - Deadline saisie des notes CC - TC (CLA) - SPE3 (CLA + ALT)
DESSMI2 ED - Deadline saisie des notes CC - TC (CLA) - SPE3 (CLA + ALT)</t>
  </si>
  <si>
    <t xml:space="preserve"> Deadline saisie des notes CC - TC (CLA) + SPE3 (CLA + ALT) - Sem.2     </t>
  </si>
  <si>
    <t xml:space="preserve"> Deadline valid. Info. - partiels + rattrapages TC - Sem.2  (CLA)            </t>
  </si>
  <si>
    <t xml:space="preserve"> Deadline envoi sujets - SPE3 (partiels + rattrapages) - Sem.2 (CLA + ALT)       </t>
  </si>
  <si>
    <t xml:space="preserve"> Deadline envoi sujets. - SPE3 (partiels + rattrapages) - Sem.2 (CLA + ALT)       </t>
  </si>
  <si>
    <t xml:space="preserve"> Deadline valid. Info. - SPE3 (partiels + rattrapages) Sem.2 (CLA + ALT) </t>
  </si>
  <si>
    <t xml:space="preserve"> Deadline valid. Info. - SPE3 (partiels + rattrapages)  Sem.2 (CLA + ALT) </t>
  </si>
  <si>
    <t xml:space="preserve"> Deadline valid. Info. - SPE3 (partiels + rattrapages) - Sem.2 (CLA + ALT) </t>
  </si>
  <si>
    <t xml:space="preserve"> Deadline envoi sujets - SPE3 (partiels + rattrapages) - Sem.2 (CLA + ALT) </t>
  </si>
  <si>
    <t xml:space="preserve">DESSMI1 - Deadline envoi sujets SPE3 (partiels + rattrapages) - Sem. 2 (CLA + ALT)                                                                                                  DESSMI2 ED - Deadline envoi sujets (partiels + rattrapages) - SPE3 - Sem.2 (CLA + ALT)       </t>
  </si>
  <si>
    <t xml:space="preserve">DESSMI1 - Deadline valid. Info. - SPE 3 (partiels + rattrapages) (CLA + ALT)       
DESSMI2 ED - Deadline valid. Info. - SPE 3 (partiels + rattrapages) (CLA + ALT)       </t>
  </si>
  <si>
    <t>PGE1 - Rattrapages SEM1                                                                    PGE2/MSc1 - Rattrapages SEM1 (CLA)</t>
  </si>
  <si>
    <t xml:space="preserve">PGE1 - Rattrapages SEM1                                                                    PGE2/MSc1 - Rattrapages SEM1 (CLA)  </t>
  </si>
  <si>
    <t>PGE2/MSc1 - Partiels SPE3 - Sem.2  (CLA + ALT)</t>
  </si>
  <si>
    <t xml:space="preserve">DESSMI1 - Deadline saisie des notes CC - TC - Sem.2 (CLA)  
DESSMI2 ED - Deadline saisie des notes CC - TC - Sem.2  (CLA)           </t>
  </si>
  <si>
    <t xml:space="preserve"> BACH3 ET (P2) - Deadline envoi sujets -  partiels + rattrapages - Sem.2  
BACH2 - Deadline envoi sujets - partiels + rattrapages - Sem.2                                                                     BACH1 + IBBA - Deadline valid. Info. - partiels + rattrapages - Sem.2</t>
  </si>
  <si>
    <t>BACH2 - Deadline valid. Info. - rattrap. - Sem.1 (LV)</t>
  </si>
  <si>
    <t xml:space="preserve">BACH1 + IBBA - Deadline valid. Info. - rattrap. - Sem.1 (LV)
BACH1 + IBBA - Deadline envoi sujets - partiels + rattrapages TC - Sem.2 </t>
  </si>
  <si>
    <t xml:space="preserve">BACH1 + IBBA - Deadline envoi sujets - rattrap. Sem.1 (LV)  </t>
  </si>
  <si>
    <t xml:space="preserve">PGE1 - Jury - rattrap. - Sem.1                                                                                     PGE2/MSc1 - Jury - rattrap. Sem.1 (CLASSIQUE)  </t>
  </si>
  <si>
    <t xml:space="preserve"> PGE2/MSc1 -  Deadline valid. Info. - SPE4 - Sem.2 (partiels + rattrapages) (CLA + ALT)</t>
  </si>
  <si>
    <t xml:space="preserve">BACH1 + IBBA - Deadline saisie des notes CC - Sem.2 
 BACH2 - Deadline saisie des notes CC - Sem.2                                                             BACH2 - Deadline envoi sujets - rattrap. Sem.1 (LV)                                                          BACH3 (P1) -  Deadline saisie des notes CF - Sem.1 (ALT.)                                                                                            BACH3 ET (P2) - Deadline saisie des notes CC - Sem.2 </t>
  </si>
  <si>
    <t xml:space="preserve">BACH2 - Partiels TC - Sem.2                                                                                                         BACH3 ET (P2) - Partiels TC - Sem.2                                                                                                                               </t>
  </si>
  <si>
    <t xml:space="preserve"> Deadline saisie des notes  SPE3 - Sem.2 (CLA + ALT)     </t>
  </si>
  <si>
    <t xml:space="preserve">PGE1 - Deadline envoi sujets - partiels + rattrapages - Sem.2                                                         PGE2/MSc1 - Deadline saisie des notes SPE3 - Sem.2                                                             PGE2/MSc1 - Deadline valid. Info. - partiels + rattrapages TC - Sem.2 (CLA)    </t>
  </si>
  <si>
    <t xml:space="preserve">BACH2 - Partiels TC - Sem.2                                                                                                       BACH3 (P1) - Deadline valid. Info. - rattrap. - Sem.1 (LV) (CLA + ALT)                                                                               BACH3 ET (P2) - Partiels TC - Sem.2         </t>
  </si>
  <si>
    <t>PGE2/MSc1 -  Deadline envoi sujets - SPE4 - Sem.2 (partiels + rattrapages) (CLA + ALT)</t>
  </si>
  <si>
    <t xml:space="preserve">PGE2/MSc1 -  Deadline envoi sujets - partiels + rattrapages - Sem.2 (CLA)    </t>
  </si>
  <si>
    <t xml:space="preserve">   </t>
  </si>
  <si>
    <t xml:space="preserve">Deadline valid. Info. - rattrap. - Sem. 2 (ALT)  (LV, MCT, CreaCthon)         </t>
  </si>
  <si>
    <t>BACH1 + IBBA - Partiels TC - Sem.2                                                                                                                                   BACH2 - Rattrapages SEM1                                                                                        BACH3 (P1) - Deadline envoi sujets - rattrap. Sem.1 (LV) (CLA + ALT)                                                        BACH3 ET (P2) - Deadline valid. Info. - rattrap. - Sem.1 (LV)</t>
  </si>
  <si>
    <t>BACH1 + IBBA - Rattrapages SEM1                                                                                     BACH3 ET (P2) - Deadline envoi sujets - rattrap. Sem.1 (LV)</t>
  </si>
  <si>
    <t xml:space="preserve">DESSMI1 - Deadline saisie des notes CF - Sem.2 (CLA)                                                                          DESSMI2 ED - Deadline saisie des notes CF - Sem.2  (CLA)  </t>
  </si>
  <si>
    <t xml:space="preserve">DESSMI1 -  Deadline saisie des notes SPE3 - Sem.2 (CLA + ALT) 
DESSMI2 ED - Deadline saisie des notes SPE3 - Sem.2 (CLA + ALT)            </t>
  </si>
  <si>
    <t xml:space="preserve">DESSMI1 - Partiels TC - Sem.2 (CLA)                                                                                       DESSMI2 ED - Partiels TC - Sem.2  (CLA)            </t>
  </si>
  <si>
    <t xml:space="preserve">DESSMI2 ED - Deadline envoi sujets - rattrap. Sem.1 (CLA) (LV, MCT, CreaCthon)      
  DESSMI1 - Commission - Sem. 2 - SPE + TC (CLA)                                                                                                                           DESSMI2 ED - Commission - Sem.2 - SPE + TC (CLA)   </t>
  </si>
  <si>
    <t xml:space="preserve">PGE1 - Partiels TC - Sem.2                 
PGE3/MSc2 -  Deadline envoi sujets - épreuves écrites - rattrap. Sem.1                                                          </t>
  </si>
  <si>
    <t xml:space="preserve"> Deadline saisie des notes CC TC - Sem.2 (CLA)                                                   </t>
  </si>
  <si>
    <t xml:space="preserve">PGE1 - Partiels TC - Sem.2                                                                        PGE2/MSc1 - Deadline saisie des notes CC TC - Sem.2 (CLA)                                                                                   </t>
  </si>
  <si>
    <t xml:space="preserve">PGE2/MSc1 - Deadline valid. Info. - partiels + rattrapages TC - Sem.2 (ALT)
PGE1 - Partiels TC - Sem.2   </t>
  </si>
  <si>
    <t xml:space="preserve"> BACH3 ET (P2) - Deadline valid. Info. - rattrap. - Sem.2 (LV)                                           </t>
  </si>
  <si>
    <t xml:space="preserve"> Deadline valid. Info. - partiels + rattrapages TC - Sem.2  (ALT)                    </t>
  </si>
  <si>
    <t xml:space="preserve">DESSMI1 -  Deadline valid. Info. - partiels + rattrapages TC - Sem.2  (ALT.)                                                                                                                                                                                                                                                                                        DESSMI2 ED -  Deadline valid. Info. - partiels + rattrapages TC - Sem.2  (ALT.)   
DESSMI1 - Deadline valid. Info. - rattrap. - Sem.2 (CLA) (LV, MCT, CreaCthon)      
DESSMI 2 ED - Deadline valid. Info. - rattrap. - Sem.2 (CLA) (LV, MCT, CreaCthon)                                                                                                                       </t>
  </si>
  <si>
    <t>PGE1 - Partiels TC - Sem.2                                                                        PGE2/MSc1 -  Partiels SPE4 - Sem.2   (CLA + ALT)</t>
  </si>
  <si>
    <t xml:space="preserve">PGE2/MSc1 - Partiels TC - Sem.2 (CLA)                                                                          </t>
  </si>
  <si>
    <t xml:space="preserve">DESSMI1 - Rattrapages SEM1 - CLA   </t>
  </si>
  <si>
    <t xml:space="preserve">BACH1 + IBBA - Deadline valid. Info. - rattrap. - Sem.2 (LV)
BACH2 - Deadline saisie des notes CF - Sem.2                                                                                   BACH2 - Deadline saisie des notes - rattrap. Sem.1                                                                        BACH2 - Deadline valid. Info. - rattrap. - Sem.2 (LV)
BACH3 (P1) - Rattrap - Sem.1 (CLA + ALT)                                                                                                  BACH3 ET (P2) - Deadline saisie des notes CF - Sem.2 </t>
  </si>
  <si>
    <t xml:space="preserve">PGE2/MSc1 - Partiels TC - Sem.2 (CLA)                                                          </t>
  </si>
  <si>
    <t xml:space="preserve">PGE2/MSc1 - Partiels TC - Sem.2 (CLA)    </t>
  </si>
  <si>
    <t>PGE2/MSc1 - Partiels TC - Sem.2 (CLA)    
PGE2/MSc1 - Deadline envoi sujets - partiels + rattrapages TC - Sem.2 (ALT)</t>
  </si>
  <si>
    <t xml:space="preserve">DESSMI1 - Rattrapages SEM1 - CLA                                                                                DESSMI1 -  Deadline envoi sujets - partiels + rattrapages TC - Sem.2 (ALT)                                                                                                                                                                                                   DESSMI2 ED -  Deadline envoi sujets - partiels + rattrapages TC - Sem.2 (ALT)                                                                               </t>
  </si>
  <si>
    <t xml:space="preserve"> Deadline envoi sujets - partiels + rattrapages TC - Sem.2 (ALT)    </t>
  </si>
  <si>
    <t xml:space="preserve"> BACH3 (P1) - Rattrap - Sem.1 (CLA + ALT)                                                                                                                                                       BACH3 ET (P2) - Deadline envoi sujets - rattrap. Sem.2 (LV)                                                 </t>
  </si>
  <si>
    <t>DESSMI1 - Rattrapages SEM1 - CLA</t>
  </si>
  <si>
    <t xml:space="preserve">DESSMI1 - Rattrapages SEM1 - CLA </t>
  </si>
  <si>
    <t xml:space="preserve"> BACH3 (P1) - Rattrap - Sem.1 (CLA + ALT)                                                                                                                                                       BACH3 ET (P2) - Commission</t>
  </si>
  <si>
    <t xml:space="preserve"> BACH3 (P1) - Rattrap - Sem.1 (CLA + ALT)</t>
  </si>
  <si>
    <t xml:space="preserve">DESSMI2 - Rattrapages SEM1 (CLA + ALT)
DESSMI2 ED - Rattrapages SEM1 (CLA)               </t>
  </si>
  <si>
    <t xml:space="preserve">DESSMI2 - Rattrapages SEM1 (CLA + ALT)
DESSMI2 ED - Rattrapages SEM1 (CLA)                </t>
  </si>
  <si>
    <t xml:space="preserve">DESSMI2 - Rattrapages SEM1 (CLA + ALT)
DESSMI2 ED - Rattrapages SEM1 (CLA)            </t>
  </si>
  <si>
    <t xml:space="preserve">DESSMI2 - Rattrapages SEM1 (CLA + ALT)
DESSMI2 ED - Rattrapages SEM1 (CLA)                 </t>
  </si>
  <si>
    <t xml:space="preserve">Rattrapages SEM1 (CLA + ALT)                                                                     </t>
  </si>
  <si>
    <t>BACH1 + IBBA - Deadline envoi sujets - rattrap. Sem.2 (LV)                                                                      BACH2 -  Deadline envoi sujets - rattrap. Sem.2 (LV)                                                                                    BACH3 ET (P2) - Rattrapages SEM1</t>
  </si>
  <si>
    <t>BACH1 + IBBA - jury - Sem.2                                                                                            BACH1 + IBBA - jury - rattrap. Sem.1                                                                                                                               BACH2 - jury - Sem.1                                                                                                                                                                                                                                     BACH3 ET (P2) - Rattrapages SEM1</t>
  </si>
  <si>
    <t xml:space="preserve">PGE2/MSc1 - Deadline saisie des notes CC TC - Sem.2 (ALT) </t>
  </si>
  <si>
    <t xml:space="preserve">DESSMI1 - Deadline saisie des notes CC TC - Sem.2 (ALT)                                                                                                      DESSMI2 ED - Deadline saisie des notes CC TC - Sem.2  (ALT)      </t>
  </si>
  <si>
    <t xml:space="preserve">PGE1 - Deadline valid. Info. - rattrap. - Sem.2  (LV)        
PGE2 - Deadline valid. Info. - rattrap. - Sem.1 (ALT) (ateliers, LV1)    
PGE2 - Deadline valid. Info. - rattrap. - Sem.2 (ALT) (ateliers)                                         </t>
  </si>
  <si>
    <t xml:space="preserve">Deadline valid. Info. - rattrap. - Sem.1 (ALT)   (LV, MCT, CreaCthon)               </t>
  </si>
  <si>
    <t xml:space="preserve">Deadline valid. Info. - rattrap. - Sem. 1 (ALT)  (LV, MCT, CreaCthon)         </t>
  </si>
  <si>
    <t xml:space="preserve">DESSMI1 - Deadline valid. Info. - rattrap. - Sem.1 (LV, MCT, CreaCthon) (ALT)                                                                          DESSMI1 - Deadline valid. Info. - rattrap. - Sem.2 (LV, MCT, CreaCthon) (ALT)                                                               DESSMI2 ED - Deadline valid. Info. - rattrap. - Sem.1 (LV, MCT, CreaCthon) (ALT)                                                                                        DESSMI2 ED - Deadline valid. Info. - rattrap. - Sem.2 (LV, MCT, CreaCthon) (ALT)     </t>
  </si>
  <si>
    <t xml:space="preserve">PGE1 - Deadline saisie des notes CF - Sem. 2 
PGE2/MSc1 - Deadline saisie des notes CF - Sem.2 (CLA)                                                PGE2/MSc1 - Deadline saisie des notes SPE4 - Sem.2                                                                                                                
PGE2/MSc1 - Partiels TC - Sem.2 (ALT)                                                            </t>
  </si>
  <si>
    <t>Deadline saisie des notes - rattrap Sem.1 (CLA + ALT)</t>
  </si>
  <si>
    <t xml:space="preserve"> BACH3 (P1) - Deadline saisie des notes - rattrap Sem.1 (CLA + ALT)                                                                                                                                    BACH3 ET (P2) - Rattrapages SEM2</t>
  </si>
  <si>
    <t xml:space="preserve">DESSMI1 - Deadline saisie des notes - rattrap. Sem.1 (CLA)                                                                                                            DESSMI1 - Partiels TC - Sem.2 (ALT)                                                                                                          DESSMI1 - Rattrapages SEM2 - (CLA)                                                                                                     DESSMI2 ED - Partiels TC - Sem.2  (ALT)                                                                                                DESSMI2 ED - Rattrapages SEM2 - (CLA)                </t>
  </si>
  <si>
    <t xml:space="preserve">DESSMI1 - Partiels TC - Sem.2 (ALT)                                                                                                          DESSMI1 - Rattrapages SEM2 - (CLA)                                                                                                     DESSMI2 ED - Partiels TC - Sem.2  (ALT)                                                                                                DESSMI2 ED - Rattrapages SEM2 - (CLA)   </t>
  </si>
  <si>
    <t xml:space="preserve">DESSMI1 - Partiels TC - Sem.2 (ALT)                                                                                                          DESSMI1 - Rattrapages SEM2 - (CLA)                                                                                                     DESSMI2 ED - Partiels TC - Sem.2  (ALT)                                                                                                DESSMI2 ED - Rattrapages SEM2 - (CLA)    </t>
  </si>
  <si>
    <t>PGE2/MSc1 - Partiels TC - Sem.2 (ALT)</t>
  </si>
  <si>
    <t xml:space="preserve"> PGE2/MSc1 - Partiels TC - Sem.2 (ALT)</t>
  </si>
  <si>
    <t>PGE1 - Jury - Sem.2                                                                                                  
PGE1 - Deadline envoi sujets - rattrap. Sem.2 (LV)                                                                                          PGE2/MSc1 - Partiels TC - Sem.2 (ALT)</t>
  </si>
  <si>
    <t xml:space="preserve">PGE2/MSc1 - Deadline envoi sujets - rattrap. Sem.1 (ALT) (LV1, Atelier)                                                                                                                                                                 PGE2/MSc1 - Deadline envoi sujets - rattrap. Sem.2 (ALT) (Atelier)                                             PGE3/MSc2 - Deadline saisie des notes - rattrap. Sem.1                                                  </t>
  </si>
  <si>
    <t xml:space="preserve">Deadline saisie des notes - rattrap. Sem.1 (CLA + ALT)  </t>
  </si>
  <si>
    <t>Deadline saisie des notes - rattrap. Sem.1 (CLA)</t>
  </si>
  <si>
    <t xml:space="preserve">DESSMI1 - Deadline envoi sujets - rattrap. - Sem.1 (ALT)   (MCT, LV, CreaCthon)                                                                                                                                      DESSMI1 - Deadline envoi sujets - rattrap. - Sem.2 (ALT)  (MCT, LV, CreaCthon)                                                                                                                    DESSMI2  - Deadline saisie des notes - rattrap. Sem.1 (CLA + ALT)          
DESSMI2 ED - Deadline saisie des notes - rattrap. Sem.1 (CLA)                                                                           DESSMI2 ED - Deadline envoi sujets - rattrap. - Sem.1 (ALT)  (MCT, LV, CreaCthon)                                                                                                               DESSMI2 ED - Deadline envoi sujets - rattrap. - Sem.2 (ALT) (MCT, LV, CreaCthon)           </t>
  </si>
  <si>
    <t xml:space="preserve">PGE2/MSc1 - Jury - Partiels (CLA)                                                                                                     PGE2/MSc1 - Deadline envoi sujets - rattrap. Sem.2 (CLA) (Ateliers)  </t>
  </si>
  <si>
    <t xml:space="preserve">DESSMI1 - Deadline saisie des notes - rattrap. Sem.2 (CLA)                                                                                                   DESSMI2 ED - Deadline saisie des notes - rattrap. Sem.2 (CLA)    </t>
  </si>
  <si>
    <t xml:space="preserve"> Deadline saisie des notes CF - TC - Sem.2 (ALT)                                           </t>
  </si>
  <si>
    <t xml:space="preserve"> Deadline saisie des notes CF - TC - Sem.2  (ALT)      </t>
  </si>
  <si>
    <t xml:space="preserve">DESSMI1 - Deadline saisie des notes CF TC - Sem.2 (ALT)                                                               DESSMI2 ED - Deadline saisie des notes CF TC - Sem.2  (ALT)     </t>
  </si>
  <si>
    <t xml:space="preserve">PGE1 - Rattrapages SEM2  
PGE2/MSc1 - Deadline saisie des notes CF - Sem.2 (ALT)                 </t>
  </si>
  <si>
    <t xml:space="preserve">                                                                                                                   PGE2/MSc1 - Rattrapages SEM2 (CLA)    </t>
  </si>
  <si>
    <t xml:space="preserve">                                                                                                                  PGE2/MSc1 - Rattrapages SEM2 (CLA)    </t>
  </si>
  <si>
    <t xml:space="preserve">BACH1 + IBBA - Jury annuel                                                                                                                  BACH2 - Jury annuel                                                                                                                                                   BACH3 ET (P2) - Jury annuel                                                                      </t>
  </si>
  <si>
    <t xml:space="preserve">DESSMI1 - Jury annuel (CLA)     
DESSMI1 - Commission - Sem.2 - SPE + TC  (ALT)                                                                                                                                                                                                                                                                                                DESSMI2 ED - Commission - Sem.2 - SPE + TC (ALT)                                                                                DESSMI2 ED - Jury annuel (CLA)    </t>
  </si>
  <si>
    <t>PGE2/MSc1 - Rattrapages SEM1 (ALT)</t>
  </si>
  <si>
    <t xml:space="preserve">PGE2/MSc1 - Rattrapages SEM1 (ALT)                            </t>
  </si>
  <si>
    <t xml:space="preserve">PGE2/MSc1 - Rattrapages SEM1 (ALT) </t>
  </si>
  <si>
    <t>DESSMI1 - Rattrapages SEM1 - ALT
DESSMI2 ED - Rattrapages SEM1 - ALT</t>
  </si>
  <si>
    <t>PGE2/MSc1 - Rattrapages SEM2 (ALT)</t>
  </si>
  <si>
    <t>DESSMI1 - Rattrapages SEM2 (ALT)
DESSMI2 ED - Rattrapages SEM2 (ALT)</t>
  </si>
  <si>
    <t xml:space="preserve">PGE1 - Deadline saisie des notes - rattrap. Sem.2        
PGE2/MSc1 -  Deadline saisie des notes - rattrap. Sem.1 (ALT)     
   PGE2/MSc1 - Deadline saisie des notes - rattrap. Sem.2 (CLA)  </t>
  </si>
  <si>
    <t xml:space="preserve">PGE2/MSc1 -  Deadline saisie des notes - rattrap. Sem.2 (ALT)  </t>
  </si>
  <si>
    <t>PGE1 -  Jury - Rattrap. - Ses.2                    
PGE2/MSc1 -  Jury - Rattrapages SEM2 (CLA)</t>
  </si>
  <si>
    <t>DESSMI1 - Deadline saisie des notes - rattrap. Sem.1 (ALT)                                                                                                            DESSMI1 - Deadline saisie des notes - rattrap. Sem.2 (ALT)                                                                              DESSMI2 ED -  Deadline saisie des notes - rattrap. Sem.1 (ALT)                                                                          DESSMI2 ED - Deadline saisie des notes - rattrap. Sem.2 (ALT)</t>
  </si>
  <si>
    <t xml:space="preserve"> Deadline envoi sujets - rattrap. Sem.1 (CLA)   (LV, MCT, CreaCthon)</t>
  </si>
  <si>
    <t xml:space="preserve"> Deadline valid. Info. - partiels + rattrapages TC - Sem.2  (ALT)    </t>
  </si>
  <si>
    <t xml:space="preserve"> Deadline envoi sujets - partiels + rattrapages TC - Sem.2  (ALT)      </t>
  </si>
  <si>
    <t>PGE2/MSc1 - Partiels TC - Sem.2 (ALT)
PGE2/MSc 1 - Deadline valid. Info. - rattrap. Sem.2 (CLA) (ateliers)</t>
  </si>
  <si>
    <t xml:space="preserve">PGE2/MSc1 - Rattrapages SEM2 (CLA)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</si>
</sst>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d"/>
    <numFmt numFmtId="165" formatCode="mmmm"/>
    <numFmt numFmtId="166" formatCode="[$-F800]dddd\,\ mmmm\ dd\,\ yyyy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ahoma"/>
      <family val="2"/>
    </font>
    <font>
      <b/>
      <sz val="12"/>
      <name val="Tahoma"/>
      <family val="2"/>
    </font>
    <font>
      <b/>
      <sz val="20"/>
      <name val="Tahoma"/>
      <family val="2"/>
    </font>
    <font>
      <b/>
      <sz val="18"/>
      <color rgb="FF3333FF"/>
      <name val="Tahoma"/>
      <family val="2"/>
    </font>
    <font>
      <b/>
      <sz val="14"/>
      <color rgb="FFFF0000"/>
      <name val="Tahoma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0" tint="-0.499984740745262"/>
      <name val="Arial Narrow"/>
      <family val="2"/>
    </font>
    <font>
      <i/>
      <sz val="12"/>
      <color theme="0" tint="-0.499984740745262"/>
      <name val="Arial Narrow"/>
      <family val="2"/>
    </font>
    <font>
      <b/>
      <sz val="12"/>
      <color theme="9" tint="-0.249977111117893"/>
      <name val="Arial Narrow"/>
      <family val="2"/>
    </font>
    <font>
      <i/>
      <sz val="12"/>
      <color theme="9" tint="-0.249977111117893"/>
      <name val="Arial Narrow"/>
      <family val="2"/>
    </font>
    <font>
      <i/>
      <sz val="12"/>
      <color rgb="FF3333FF"/>
      <name val="Arial Narrow"/>
      <family val="2"/>
    </font>
    <font>
      <i/>
      <sz val="12"/>
      <color theme="7" tint="-0.249977111117893"/>
      <name val="Arial Narrow"/>
      <family val="2"/>
    </font>
    <font>
      <sz val="12"/>
      <color rgb="FF990000"/>
      <name val="Arial Narrow"/>
      <family val="2"/>
    </font>
    <font>
      <sz val="12"/>
      <color rgb="FFFF0000"/>
      <name val="Arial Narrow"/>
      <family val="2"/>
    </font>
    <font>
      <sz val="12"/>
      <color theme="9" tint="-0.249977111117893"/>
      <name val="Arial Narrow"/>
      <family val="2"/>
    </font>
    <font>
      <sz val="12"/>
      <color rgb="FF7030A0"/>
      <name val="Arial Narrow"/>
      <family val="2"/>
    </font>
    <font>
      <sz val="12"/>
      <color theme="5" tint="-0.249977111117893"/>
      <name val="Arial Narrow"/>
      <family val="2"/>
    </font>
    <font>
      <sz val="12"/>
      <color rgb="FFC00000"/>
      <name val="Arial Narrow"/>
      <family val="2"/>
    </font>
    <font>
      <b/>
      <sz val="14"/>
      <color theme="9" tint="-0.249977111117893"/>
      <name val="Arial Narrow"/>
      <family val="2"/>
    </font>
    <font>
      <b/>
      <sz val="24"/>
      <name val="Arial Narrow"/>
      <family val="2"/>
    </font>
    <font>
      <b/>
      <sz val="28"/>
      <color rgb="FF0070C0"/>
      <name val="Arial Narrow"/>
      <family val="2"/>
    </font>
    <font>
      <b/>
      <sz val="28"/>
      <name val="Arial Narrow"/>
      <family val="2"/>
    </font>
    <font>
      <b/>
      <sz val="24"/>
      <color theme="9" tint="-0.249977111117893"/>
      <name val="Arial Narrow"/>
      <family val="2"/>
    </font>
    <font>
      <b/>
      <sz val="28"/>
      <color theme="9" tint="-0.249977111117893"/>
      <name val="Arial Narrow"/>
      <family val="2"/>
    </font>
    <font>
      <b/>
      <sz val="48"/>
      <color theme="9" tint="-0.249977111117893"/>
      <name val="Arial Narrow"/>
      <family val="2"/>
    </font>
    <font>
      <b/>
      <sz val="36"/>
      <color rgb="FF0070C0"/>
      <name val="Arial Narrow"/>
      <family val="2"/>
    </font>
    <font>
      <b/>
      <sz val="36"/>
      <name val="Arial Narrow"/>
      <family val="2"/>
    </font>
    <font>
      <b/>
      <sz val="24"/>
      <color rgb="FF3333FF"/>
      <name val="Arial Narrow"/>
      <family val="2"/>
    </font>
    <font>
      <sz val="24"/>
      <name val="Arial Narrow"/>
      <family val="2"/>
    </font>
    <font>
      <b/>
      <sz val="12"/>
      <color rgb="FF990000"/>
      <name val="Arial Narrow"/>
      <family val="2"/>
    </font>
    <font>
      <i/>
      <sz val="12"/>
      <color theme="8" tint="-0.249977111117893"/>
      <name val="Arial Narrow"/>
      <family val="2"/>
    </font>
    <font>
      <i/>
      <sz val="12"/>
      <color rgb="FF990000"/>
      <name val="Arial Narrow"/>
      <family val="2"/>
    </font>
    <font>
      <i/>
      <sz val="12"/>
      <color rgb="FF7030A0"/>
      <name val="Arial Narrow"/>
      <family val="2"/>
    </font>
    <font>
      <b/>
      <sz val="25"/>
      <color theme="9" tint="-0.249977111117893"/>
      <name val="Arial Narrow"/>
      <family val="2"/>
    </font>
    <font>
      <b/>
      <sz val="25"/>
      <name val="Arial Narrow"/>
      <family val="2"/>
    </font>
    <font>
      <b/>
      <sz val="25"/>
      <color rgb="FF3333FF"/>
      <name val="Arial Narrow"/>
      <family val="2"/>
    </font>
    <font>
      <b/>
      <sz val="25"/>
      <color theme="9" tint="-0.249977111117893"/>
      <name val="Tahoma"/>
      <family val="2"/>
    </font>
    <font>
      <b/>
      <sz val="25"/>
      <name val="Tahoma"/>
      <family val="2"/>
    </font>
    <font>
      <b/>
      <i/>
      <sz val="25"/>
      <color theme="9" tint="-0.249977111117893"/>
      <name val="Arial Narrow"/>
      <family val="2"/>
    </font>
    <font>
      <b/>
      <sz val="40"/>
      <color rgb="FF0070C0"/>
      <name val="Arial Narrow"/>
      <family val="2"/>
    </font>
    <font>
      <b/>
      <sz val="26"/>
      <color rgb="FF3333FF"/>
      <name val="Arial Narrow"/>
      <family val="2"/>
    </font>
    <font>
      <b/>
      <sz val="12"/>
      <color theme="6" tint="-0.249977111117893"/>
      <name val="Arial Narrow"/>
      <family val="2"/>
    </font>
    <font>
      <sz val="13"/>
      <color rgb="FF990000"/>
      <name val="Arial Narrow"/>
      <family val="2"/>
    </font>
    <font>
      <b/>
      <sz val="25"/>
      <color rgb="FFFF0000"/>
      <name val="Arial Narrow"/>
      <family val="2"/>
    </font>
    <font>
      <b/>
      <sz val="32"/>
      <name val="Arial Narrow"/>
      <family val="2"/>
    </font>
    <font>
      <b/>
      <sz val="26"/>
      <name val="Arial Narrow"/>
      <family val="2"/>
    </font>
    <font>
      <b/>
      <sz val="25"/>
      <color theme="9" tint="0.39997558519241921"/>
      <name val="Arial Narrow"/>
      <family val="2"/>
    </font>
    <font>
      <b/>
      <sz val="24"/>
      <color rgb="FF0000FF"/>
      <name val="Arial Narrow"/>
      <family val="2"/>
    </font>
    <font>
      <sz val="14"/>
      <name val="Arial Narrow"/>
      <family val="2"/>
    </font>
    <font>
      <sz val="8"/>
      <name val="Arial"/>
      <family val="2"/>
    </font>
    <font>
      <b/>
      <sz val="14"/>
      <color rgb="FF0070C0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 tint="4.9989318521683403E-2"/>
      <name val="Arial Narrow"/>
      <family val="2"/>
    </font>
    <font>
      <b/>
      <sz val="14"/>
      <color theme="1" tint="4.9989318521683403E-2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b/>
      <sz val="22"/>
      <name val="Arial Narrow"/>
      <family val="2"/>
    </font>
    <font>
      <b/>
      <sz val="34"/>
      <name val="Arial Narrow"/>
      <family val="2"/>
    </font>
    <font>
      <b/>
      <sz val="14"/>
      <color theme="1"/>
      <name val="Arial Narrow"/>
      <family val="2"/>
    </font>
    <font>
      <sz val="18"/>
      <name val="Arial Narrow"/>
      <family val="2"/>
    </font>
    <font>
      <i/>
      <sz val="18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3"/>
      <color theme="1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7B9F7"/>
        <bgColor indexed="64"/>
      </patternFill>
    </fill>
    <fill>
      <patternFill patternType="solid">
        <fgColor rgb="FFF8C4F8"/>
        <bgColor indexed="64"/>
      </patternFill>
    </fill>
    <fill>
      <patternFill patternType="solid">
        <fgColor rgb="FFEE1AE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FC87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7943C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3" borderId="29" xfId="0" applyFont="1" applyFill="1" applyBorder="1" applyAlignment="1">
      <alignment vertical="center"/>
    </xf>
    <xf numFmtId="166" fontId="8" fillId="0" borderId="0" xfId="0" applyNumberFormat="1" applyFont="1" applyAlignment="1">
      <alignment horizontal="left" vertical="center"/>
    </xf>
    <xf numFmtId="0" fontId="8" fillId="0" borderId="2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3" borderId="28" xfId="0" applyFont="1" applyFill="1" applyBorder="1" applyAlignment="1">
      <alignment vertical="center" wrapText="1"/>
    </xf>
    <xf numFmtId="0" fontId="8" fillId="3" borderId="30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0" fontId="15" fillId="3" borderId="28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28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3" borderId="2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22" fillId="2" borderId="7" xfId="0" applyNumberFormat="1" applyFont="1" applyFill="1" applyBorder="1" applyAlignment="1">
      <alignment horizontal="center" vertical="center" wrapText="1"/>
    </xf>
    <xf numFmtId="164" fontId="22" fillId="2" borderId="8" xfId="0" applyNumberFormat="1" applyFont="1" applyFill="1" applyBorder="1" applyAlignment="1">
      <alignment horizontal="center" vertical="center"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2" fillId="2" borderId="9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2" xfId="0" applyFont="1" applyBorder="1" applyAlignment="1">
      <alignment vertical="center" wrapText="1"/>
    </xf>
    <xf numFmtId="0" fontId="31" fillId="0" borderId="23" xfId="0" applyFont="1" applyBorder="1" applyAlignment="1">
      <alignment vertical="center" wrapText="1"/>
    </xf>
    <xf numFmtId="0" fontId="31" fillId="0" borderId="24" xfId="0" applyFont="1" applyBorder="1" applyAlignment="1">
      <alignment vertical="center" wrapText="1"/>
    </xf>
    <xf numFmtId="164" fontId="22" fillId="2" borderId="14" xfId="0" applyNumberFormat="1" applyFont="1" applyFill="1" applyBorder="1" applyAlignment="1">
      <alignment horizontal="center" vertical="center" wrapText="1"/>
    </xf>
    <xf numFmtId="164" fontId="22" fillId="2" borderId="13" xfId="0" applyNumberFormat="1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164" fontId="22" fillId="4" borderId="5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30" fillId="2" borderId="34" xfId="0" applyFont="1" applyFill="1" applyBorder="1" applyAlignment="1">
      <alignment horizontal="center" vertical="center" wrapText="1"/>
    </xf>
    <xf numFmtId="164" fontId="22" fillId="2" borderId="35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3" borderId="28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15" fillId="3" borderId="31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0" fontId="36" fillId="0" borderId="5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4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36" fillId="0" borderId="0" xfId="0" applyFont="1" applyAlignment="1">
      <alignment vertical="top"/>
    </xf>
    <xf numFmtId="0" fontId="23" fillId="3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3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37" fillId="4" borderId="0" xfId="0" applyFont="1" applyFill="1" applyAlignment="1">
      <alignment vertical="center"/>
    </xf>
    <xf numFmtId="0" fontId="37" fillId="4" borderId="0" xfId="0" applyFont="1" applyFill="1" applyAlignment="1">
      <alignment horizontal="center" vertical="center"/>
    </xf>
    <xf numFmtId="0" fontId="15" fillId="3" borderId="32" xfId="0" applyFont="1" applyFill="1" applyBorder="1" applyAlignment="1">
      <alignment vertical="center" wrapText="1"/>
    </xf>
    <xf numFmtId="0" fontId="31" fillId="0" borderId="36" xfId="0" applyFont="1" applyBorder="1" applyAlignment="1">
      <alignment vertical="center" wrapText="1"/>
    </xf>
    <xf numFmtId="0" fontId="31" fillId="0" borderId="39" xfId="0" applyFont="1" applyBorder="1" applyAlignment="1">
      <alignment vertical="center" wrapText="1"/>
    </xf>
    <xf numFmtId="0" fontId="31" fillId="0" borderId="40" xfId="0" applyFont="1" applyBorder="1" applyAlignment="1">
      <alignment vertical="center" wrapText="1"/>
    </xf>
    <xf numFmtId="0" fontId="31" fillId="0" borderId="37" xfId="0" applyFont="1" applyBorder="1" applyAlignment="1">
      <alignment vertical="center" wrapText="1"/>
    </xf>
    <xf numFmtId="0" fontId="31" fillId="0" borderId="41" xfId="0" applyFont="1" applyBorder="1" applyAlignment="1">
      <alignment vertical="center" wrapText="1"/>
    </xf>
    <xf numFmtId="0" fontId="31" fillId="0" borderId="43" xfId="0" applyFont="1" applyBorder="1" applyAlignment="1">
      <alignment horizontal="left" vertical="center" wrapText="1"/>
    </xf>
    <xf numFmtId="0" fontId="8" fillId="3" borderId="29" xfId="0" applyFont="1" applyFill="1" applyBorder="1" applyAlignment="1">
      <alignment vertical="center" wrapText="1"/>
    </xf>
    <xf numFmtId="164" fontId="22" fillId="2" borderId="44" xfId="0" applyNumberFormat="1" applyFont="1" applyFill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center" vertical="center" wrapText="1"/>
    </xf>
    <xf numFmtId="0" fontId="8" fillId="3" borderId="28" xfId="0" applyFont="1" applyFill="1" applyBorder="1" applyAlignment="1">
      <alignment wrapText="1"/>
    </xf>
    <xf numFmtId="165" fontId="47" fillId="0" borderId="4" xfId="0" applyNumberFormat="1" applyFont="1" applyBorder="1" applyAlignment="1">
      <alignment horizontal="center" vertical="center" wrapText="1"/>
    </xf>
    <xf numFmtId="165" fontId="47" fillId="0" borderId="5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5" fontId="48" fillId="0" borderId="5" xfId="0" applyNumberFormat="1" applyFont="1" applyBorder="1" applyAlignment="1">
      <alignment horizontal="center" vertical="center" wrapText="1"/>
    </xf>
    <xf numFmtId="0" fontId="16" fillId="3" borderId="28" xfId="0" applyFont="1" applyFill="1" applyBorder="1" applyAlignment="1">
      <alignment vertical="center" wrapText="1"/>
    </xf>
    <xf numFmtId="0" fontId="33" fillId="3" borderId="29" xfId="0" applyFont="1" applyFill="1" applyBorder="1" applyAlignment="1">
      <alignment vertical="center" wrapText="1"/>
    </xf>
    <xf numFmtId="0" fontId="49" fillId="4" borderId="0" xfId="0" applyFont="1" applyFill="1" applyAlignment="1">
      <alignment vertical="center"/>
    </xf>
    <xf numFmtId="0" fontId="49" fillId="0" borderId="0" xfId="0" applyFont="1" applyAlignment="1">
      <alignment vertical="center"/>
    </xf>
    <xf numFmtId="0" fontId="15" fillId="3" borderId="30" xfId="0" applyFont="1" applyFill="1" applyBorder="1" applyAlignment="1">
      <alignment vertical="center" wrapText="1"/>
    </xf>
    <xf numFmtId="164" fontId="50" fillId="2" borderId="8" xfId="0" applyNumberFormat="1" applyFont="1" applyFill="1" applyBorder="1" applyAlignment="1">
      <alignment horizontal="center" vertical="center" wrapText="1"/>
    </xf>
    <xf numFmtId="164" fontId="50" fillId="2" borderId="9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51" fillId="3" borderId="30" xfId="0" applyFont="1" applyFill="1" applyBorder="1" applyAlignment="1">
      <alignment wrapText="1"/>
    </xf>
    <xf numFmtId="164" fontId="22" fillId="5" borderId="8" xfId="0" applyNumberFormat="1" applyFont="1" applyFill="1" applyBorder="1" applyAlignment="1">
      <alignment horizontal="center" vertical="center" wrapText="1"/>
    </xf>
    <xf numFmtId="164" fontId="25" fillId="6" borderId="8" xfId="0" applyNumberFormat="1" applyFont="1" applyFill="1" applyBorder="1" applyAlignment="1">
      <alignment horizontal="center" vertical="center" wrapText="1"/>
    </xf>
    <xf numFmtId="164" fontId="50" fillId="2" borderId="14" xfId="0" applyNumberFormat="1" applyFont="1" applyFill="1" applyBorder="1" applyAlignment="1">
      <alignment horizontal="center" vertical="center" wrapText="1"/>
    </xf>
    <xf numFmtId="166" fontId="57" fillId="8" borderId="55" xfId="0" applyNumberFormat="1" applyFont="1" applyFill="1" applyBorder="1" applyAlignment="1">
      <alignment horizontal="center" vertical="center"/>
    </xf>
    <xf numFmtId="166" fontId="57" fillId="2" borderId="55" xfId="0" applyNumberFormat="1" applyFont="1" applyFill="1" applyBorder="1" applyAlignment="1">
      <alignment horizontal="center" vertical="center"/>
    </xf>
    <xf numFmtId="166" fontId="57" fillId="7" borderId="55" xfId="0" applyNumberFormat="1" applyFont="1" applyFill="1" applyBorder="1" applyAlignment="1">
      <alignment horizontal="center" vertical="center"/>
    </xf>
    <xf numFmtId="166" fontId="57" fillId="9" borderId="55" xfId="0" applyNumberFormat="1" applyFont="1" applyFill="1" applyBorder="1" applyAlignment="1">
      <alignment horizontal="center" vertical="center"/>
    </xf>
    <xf numFmtId="166" fontId="57" fillId="10" borderId="55" xfId="0" applyNumberFormat="1" applyFont="1" applyFill="1" applyBorder="1" applyAlignment="1">
      <alignment horizontal="center" vertical="center"/>
    </xf>
    <xf numFmtId="166" fontId="57" fillId="11" borderId="55" xfId="0" applyNumberFormat="1" applyFont="1" applyFill="1" applyBorder="1" applyAlignment="1">
      <alignment horizontal="center" vertical="center"/>
    </xf>
    <xf numFmtId="166" fontId="57" fillId="13" borderId="55" xfId="0" applyNumberFormat="1" applyFont="1" applyFill="1" applyBorder="1" applyAlignment="1">
      <alignment horizontal="center" vertical="center"/>
    </xf>
    <xf numFmtId="0" fontId="0" fillId="12" borderId="0" xfId="0" applyFill="1"/>
    <xf numFmtId="166" fontId="57" fillId="14" borderId="54" xfId="0" applyNumberFormat="1" applyFont="1" applyFill="1" applyBorder="1" applyAlignment="1">
      <alignment horizontal="center" vertical="center"/>
    </xf>
    <xf numFmtId="166" fontId="57" fillId="14" borderId="55" xfId="0" applyNumberFormat="1" applyFont="1" applyFill="1" applyBorder="1" applyAlignment="1">
      <alignment horizontal="center" vertical="center"/>
    </xf>
    <xf numFmtId="0" fontId="55" fillId="0" borderId="44" xfId="0" applyFont="1" applyBorder="1" applyAlignment="1">
      <alignment horizontal="center" vertical="center"/>
    </xf>
    <xf numFmtId="0" fontId="56" fillId="8" borderId="62" xfId="0" applyFont="1" applyFill="1" applyBorder="1" applyAlignment="1">
      <alignment horizontal="center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56" fillId="7" borderId="63" xfId="0" applyFont="1" applyFill="1" applyBorder="1" applyAlignment="1">
      <alignment horizontal="center" vertical="center" wrapText="1"/>
    </xf>
    <xf numFmtId="0" fontId="56" fillId="9" borderId="62" xfId="0" applyFont="1" applyFill="1" applyBorder="1" applyAlignment="1">
      <alignment horizontal="center" vertical="center" wrapText="1"/>
    </xf>
    <xf numFmtId="0" fontId="56" fillId="10" borderId="61" xfId="0" applyFont="1" applyFill="1" applyBorder="1" applyAlignment="1">
      <alignment horizontal="center" vertical="center" wrapText="1"/>
    </xf>
    <xf numFmtId="0" fontId="56" fillId="13" borderId="48" xfId="0" applyFont="1" applyFill="1" applyBorder="1" applyAlignment="1">
      <alignment horizontal="center" vertical="center" wrapText="1"/>
    </xf>
    <xf numFmtId="0" fontId="56" fillId="14" borderId="53" xfId="0" applyFont="1" applyFill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65" xfId="0" applyFont="1" applyBorder="1" applyAlignment="1">
      <alignment horizontal="center" vertical="center"/>
    </xf>
    <xf numFmtId="0" fontId="55" fillId="0" borderId="64" xfId="0" applyFont="1" applyBorder="1" applyAlignment="1">
      <alignment horizontal="center" vertical="center"/>
    </xf>
    <xf numFmtId="0" fontId="55" fillId="0" borderId="33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6" fontId="21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4" fontId="20" fillId="0" borderId="1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65" fontId="47" fillId="0" borderId="3" xfId="0" applyNumberFormat="1" applyFont="1" applyBorder="1" applyAlignment="1">
      <alignment horizontal="center" vertical="center" wrapText="1"/>
    </xf>
    <xf numFmtId="0" fontId="57" fillId="8" borderId="50" xfId="0" applyFont="1" applyFill="1" applyBorder="1" applyAlignment="1">
      <alignment horizontal="center" vertical="center" wrapText="1"/>
    </xf>
    <xf numFmtId="0" fontId="59" fillId="8" borderId="52" xfId="0" applyFont="1" applyFill="1" applyBorder="1" applyAlignment="1">
      <alignment horizontal="center" vertical="center"/>
    </xf>
    <xf numFmtId="0" fontId="57" fillId="2" borderId="50" xfId="0" applyFont="1" applyFill="1" applyBorder="1" applyAlignment="1">
      <alignment horizontal="center" vertical="center" wrapText="1"/>
    </xf>
    <xf numFmtId="0" fontId="59" fillId="2" borderId="52" xfId="0" applyFont="1" applyFill="1" applyBorder="1" applyAlignment="1">
      <alignment horizontal="center" vertical="center"/>
    </xf>
    <xf numFmtId="0" fontId="57" fillId="7" borderId="50" xfId="0" applyFont="1" applyFill="1" applyBorder="1" applyAlignment="1">
      <alignment horizontal="center" vertical="center" wrapText="1"/>
    </xf>
    <xf numFmtId="0" fontId="59" fillId="7" borderId="52" xfId="0" applyFont="1" applyFill="1" applyBorder="1" applyAlignment="1">
      <alignment horizontal="center" vertical="center"/>
    </xf>
    <xf numFmtId="0" fontId="57" fillId="9" borderId="50" xfId="0" applyFont="1" applyFill="1" applyBorder="1" applyAlignment="1">
      <alignment horizontal="center" vertical="center" wrapText="1"/>
    </xf>
    <xf numFmtId="0" fontId="59" fillId="9" borderId="52" xfId="0" applyFont="1" applyFill="1" applyBorder="1" applyAlignment="1">
      <alignment horizontal="center" vertical="center"/>
    </xf>
    <xf numFmtId="0" fontId="57" fillId="10" borderId="50" xfId="0" applyFont="1" applyFill="1" applyBorder="1" applyAlignment="1">
      <alignment horizontal="center" vertical="center" wrapText="1"/>
    </xf>
    <xf numFmtId="0" fontId="57" fillId="11" borderId="50" xfId="0" applyFont="1" applyFill="1" applyBorder="1" applyAlignment="1">
      <alignment horizontal="center" vertical="center" wrapText="1"/>
    </xf>
    <xf numFmtId="0" fontId="59" fillId="11" borderId="52" xfId="0" applyFont="1" applyFill="1" applyBorder="1" applyAlignment="1">
      <alignment horizontal="center" vertical="center"/>
    </xf>
    <xf numFmtId="0" fontId="57" fillId="13" borderId="50" xfId="0" applyFont="1" applyFill="1" applyBorder="1" applyAlignment="1">
      <alignment horizontal="center" vertical="center" wrapText="1"/>
    </xf>
    <xf numFmtId="0" fontId="57" fillId="14" borderId="47" xfId="0" applyFont="1" applyFill="1" applyBorder="1" applyAlignment="1">
      <alignment horizontal="center" vertical="center" wrapText="1"/>
    </xf>
    <xf numFmtId="0" fontId="59" fillId="14" borderId="48" xfId="0" applyFont="1" applyFill="1" applyBorder="1" applyAlignment="1">
      <alignment horizontal="center" vertical="center"/>
    </xf>
    <xf numFmtId="0" fontId="57" fillId="14" borderId="50" xfId="0" applyFont="1" applyFill="1" applyBorder="1" applyAlignment="1">
      <alignment horizontal="center" vertical="center" wrapText="1"/>
    </xf>
    <xf numFmtId="0" fontId="59" fillId="14" borderId="52" xfId="0" applyFont="1" applyFill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3" fillId="2" borderId="65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0" fontId="60" fillId="5" borderId="16" xfId="0" applyFont="1" applyFill="1" applyBorder="1" applyAlignment="1">
      <alignment horizontal="center" vertical="center" wrapText="1"/>
    </xf>
    <xf numFmtId="0" fontId="60" fillId="5" borderId="19" xfId="0" applyFont="1" applyFill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164" fontId="22" fillId="2" borderId="33" xfId="0" applyNumberFormat="1" applyFont="1" applyFill="1" applyBorder="1" applyAlignment="1">
      <alignment horizontal="center" vertical="center" wrapText="1"/>
    </xf>
    <xf numFmtId="0" fontId="31" fillId="0" borderId="59" xfId="0" applyFont="1" applyBorder="1" applyAlignment="1">
      <alignment vertical="center" wrapText="1"/>
    </xf>
    <xf numFmtId="0" fontId="31" fillId="0" borderId="60" xfId="0" applyFont="1" applyBorder="1" applyAlignment="1">
      <alignment vertical="center" wrapText="1"/>
    </xf>
    <xf numFmtId="0" fontId="31" fillId="0" borderId="58" xfId="0" applyFont="1" applyBorder="1" applyAlignment="1">
      <alignment horizontal="center" vertical="center" wrapText="1"/>
    </xf>
    <xf numFmtId="164" fontId="22" fillId="2" borderId="64" xfId="0" applyNumberFormat="1" applyFont="1" applyFill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65" fontId="61" fillId="0" borderId="1" xfId="0" applyNumberFormat="1" applyFont="1" applyBorder="1" applyAlignment="1">
      <alignment horizontal="center" vertical="center" wrapText="1"/>
    </xf>
    <xf numFmtId="165" fontId="61" fillId="0" borderId="2" xfId="0" applyNumberFormat="1" applyFont="1" applyBorder="1" applyAlignment="1">
      <alignment horizontal="center" vertical="center" wrapText="1"/>
    </xf>
    <xf numFmtId="165" fontId="61" fillId="0" borderId="3" xfId="0" applyNumberFormat="1" applyFont="1" applyBorder="1" applyAlignment="1">
      <alignment horizontal="center" vertical="center" wrapText="1"/>
    </xf>
    <xf numFmtId="0" fontId="56" fillId="11" borderId="63" xfId="0" applyFont="1" applyFill="1" applyBorder="1" applyAlignment="1">
      <alignment horizontal="center" vertical="center" wrapText="1"/>
    </xf>
    <xf numFmtId="0" fontId="56" fillId="16" borderId="61" xfId="0" applyFont="1" applyFill="1" applyBorder="1" applyAlignment="1">
      <alignment horizontal="center" vertical="center" wrapText="1"/>
    </xf>
    <xf numFmtId="166" fontId="57" fillId="16" borderId="55" xfId="0" applyNumberFormat="1" applyFont="1" applyFill="1" applyBorder="1" applyAlignment="1">
      <alignment horizontal="center" vertical="center"/>
    </xf>
    <xf numFmtId="0" fontId="57" fillId="16" borderId="50" xfId="0" applyFont="1" applyFill="1" applyBorder="1" applyAlignment="1">
      <alignment horizontal="center" vertical="center" wrapText="1"/>
    </xf>
    <xf numFmtId="0" fontId="59" fillId="16" borderId="52" xfId="0" applyFont="1" applyFill="1" applyBorder="1" applyAlignment="1">
      <alignment horizontal="center" vertical="center"/>
    </xf>
    <xf numFmtId="0" fontId="57" fillId="13" borderId="52" xfId="0" applyFont="1" applyFill="1" applyBorder="1" applyAlignment="1">
      <alignment horizontal="center" vertical="center" wrapText="1"/>
    </xf>
    <xf numFmtId="0" fontId="59" fillId="13" borderId="52" xfId="0" applyFont="1" applyFill="1" applyBorder="1" applyAlignment="1">
      <alignment horizontal="center" vertical="center"/>
    </xf>
    <xf numFmtId="0" fontId="59" fillId="10" borderId="52" xfId="0" applyFont="1" applyFill="1" applyBorder="1" applyAlignment="1">
      <alignment horizontal="center" vertical="center"/>
    </xf>
    <xf numFmtId="166" fontId="62" fillId="14" borderId="55" xfId="0" applyNumberFormat="1" applyFont="1" applyFill="1" applyBorder="1" applyAlignment="1">
      <alignment horizontal="center" vertical="center"/>
    </xf>
    <xf numFmtId="0" fontId="62" fillId="14" borderId="50" xfId="0" applyFont="1" applyFill="1" applyBorder="1" applyAlignment="1">
      <alignment horizontal="center" vertical="center" wrapText="1"/>
    </xf>
    <xf numFmtId="0" fontId="62" fillId="14" borderId="52" xfId="0" applyFont="1" applyFill="1" applyBorder="1" applyAlignment="1">
      <alignment horizontal="center" vertical="center"/>
    </xf>
    <xf numFmtId="0" fontId="55" fillId="0" borderId="49" xfId="0" applyFont="1" applyBorder="1" applyAlignment="1">
      <alignment horizontal="center" vertical="center"/>
    </xf>
    <xf numFmtId="0" fontId="54" fillId="17" borderId="1" xfId="0" applyFont="1" applyFill="1" applyBorder="1" applyAlignment="1">
      <alignment horizontal="center" vertical="center"/>
    </xf>
    <xf numFmtId="0" fontId="54" fillId="17" borderId="49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/>
    </xf>
    <xf numFmtId="14" fontId="65" fillId="0" borderId="0" xfId="0" applyNumberFormat="1" applyFont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6" fillId="0" borderId="11" xfId="0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70" xfId="0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/>
    </xf>
    <xf numFmtId="0" fontId="66" fillId="0" borderId="64" xfId="0" applyFont="1" applyBorder="1" applyAlignment="1">
      <alignment horizontal="center" vertical="center" wrapText="1"/>
    </xf>
    <xf numFmtId="0" fontId="66" fillId="0" borderId="71" xfId="0" applyFont="1" applyBorder="1" applyAlignment="1">
      <alignment horizontal="center" vertical="center" wrapText="1"/>
    </xf>
    <xf numFmtId="0" fontId="65" fillId="0" borderId="70" xfId="0" applyFont="1" applyBorder="1" applyAlignment="1">
      <alignment horizontal="center" vertical="center"/>
    </xf>
    <xf numFmtId="0" fontId="67" fillId="0" borderId="64" xfId="0" applyFont="1" applyBorder="1" applyAlignment="1">
      <alignment horizontal="center" vertical="center"/>
    </xf>
    <xf numFmtId="0" fontId="67" fillId="0" borderId="71" xfId="0" applyFont="1" applyBorder="1" applyAlignment="1">
      <alignment horizontal="center" vertical="center"/>
    </xf>
    <xf numFmtId="0" fontId="65" fillId="0" borderId="71" xfId="0" applyFont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14" fontId="65" fillId="0" borderId="64" xfId="0" applyNumberFormat="1" applyFont="1" applyBorder="1" applyAlignment="1">
      <alignment horizontal="center" vertical="center" wrapText="1"/>
    </xf>
    <xf numFmtId="14" fontId="65" fillId="0" borderId="64" xfId="0" applyNumberFormat="1" applyFont="1" applyBorder="1" applyAlignment="1">
      <alignment horizontal="center" vertical="center"/>
    </xf>
    <xf numFmtId="14" fontId="65" fillId="0" borderId="71" xfId="0" applyNumberFormat="1" applyFont="1" applyBorder="1" applyAlignment="1">
      <alignment horizontal="center" vertical="center"/>
    </xf>
    <xf numFmtId="14" fontId="65" fillId="0" borderId="70" xfId="0" applyNumberFormat="1" applyFont="1" applyBorder="1" applyAlignment="1">
      <alignment horizontal="center" vertical="center" wrapText="1"/>
    </xf>
    <xf numFmtId="14" fontId="65" fillId="0" borderId="71" xfId="0" applyNumberFormat="1" applyFont="1" applyBorder="1" applyAlignment="1">
      <alignment horizontal="center" vertical="center" wrapText="1"/>
    </xf>
    <xf numFmtId="14" fontId="65" fillId="0" borderId="70" xfId="0" applyNumberFormat="1" applyFont="1" applyBorder="1" applyAlignment="1">
      <alignment horizontal="center" vertical="center"/>
    </xf>
    <xf numFmtId="14" fontId="65" fillId="0" borderId="33" xfId="0" applyNumberFormat="1" applyFont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/>
    </xf>
    <xf numFmtId="14" fontId="10" fillId="17" borderId="5" xfId="0" applyNumberFormat="1" applyFont="1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 vertical="center"/>
    </xf>
    <xf numFmtId="0" fontId="8" fillId="17" borderId="12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14" fontId="12" fillId="17" borderId="0" xfId="0" applyNumberFormat="1" applyFont="1" applyFill="1" applyAlignment="1">
      <alignment horizontal="center" vertical="center"/>
    </xf>
    <xf numFmtId="0" fontId="13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166" fontId="21" fillId="0" borderId="6" xfId="0" applyNumberFormat="1" applyFont="1" applyBorder="1" applyAlignment="1">
      <alignment horizontal="center" vertical="center"/>
    </xf>
    <xf numFmtId="166" fontId="21" fillId="0" borderId="34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6" fontId="21" fillId="0" borderId="73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66" fontId="53" fillId="0" borderId="6" xfId="0" applyNumberFormat="1" applyFont="1" applyBorder="1" applyAlignment="1">
      <alignment horizontal="center" vertical="center"/>
    </xf>
    <xf numFmtId="166" fontId="53" fillId="0" borderId="34" xfId="0" applyNumberFormat="1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6" fontId="21" fillId="0" borderId="65" xfId="0" applyNumberFormat="1" applyFont="1" applyBorder="1" applyAlignment="1">
      <alignment horizontal="center" vertical="center"/>
    </xf>
    <xf numFmtId="14" fontId="8" fillId="0" borderId="74" xfId="0" applyNumberFormat="1" applyFont="1" applyBorder="1" applyAlignment="1">
      <alignment horizontal="center" vertical="center"/>
    </xf>
    <xf numFmtId="14" fontId="8" fillId="0" borderId="74" xfId="0" applyNumberFormat="1" applyFont="1" applyBorder="1" applyAlignment="1">
      <alignment horizontal="center" vertical="center" wrapText="1"/>
    </xf>
    <xf numFmtId="0" fontId="65" fillId="0" borderId="74" xfId="0" applyFont="1" applyBorder="1" applyAlignment="1">
      <alignment horizontal="center" vertical="center" wrapText="1"/>
    </xf>
    <xf numFmtId="166" fontId="63" fillId="17" borderId="1" xfId="0" applyNumberFormat="1" applyFont="1" applyFill="1" applyBorder="1" applyAlignment="1">
      <alignment horizontal="center" vertical="center"/>
    </xf>
    <xf numFmtId="0" fontId="64" fillId="17" borderId="2" xfId="0" applyFont="1" applyFill="1" applyBorder="1" applyAlignment="1">
      <alignment horizontal="center" vertical="center"/>
    </xf>
    <xf numFmtId="0" fontId="63" fillId="17" borderId="49" xfId="0" applyFont="1" applyFill="1" applyBorder="1" applyAlignment="1">
      <alignment horizontal="center" vertical="center"/>
    </xf>
    <xf numFmtId="0" fontId="63" fillId="17" borderId="2" xfId="0" applyFont="1" applyFill="1" applyBorder="1" applyAlignment="1">
      <alignment horizontal="center" vertical="center"/>
    </xf>
    <xf numFmtId="0" fontId="63" fillId="17" borderId="49" xfId="0" applyFont="1" applyFill="1" applyBorder="1" applyAlignment="1">
      <alignment horizontal="center" vertical="center" wrapText="1"/>
    </xf>
    <xf numFmtId="0" fontId="66" fillId="0" borderId="71" xfId="0" applyFont="1" applyBorder="1" applyAlignment="1">
      <alignment horizontal="center" vertical="center"/>
    </xf>
    <xf numFmtId="0" fontId="65" fillId="0" borderId="33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57" fillId="18" borderId="69" xfId="0" applyFont="1" applyFill="1" applyBorder="1" applyAlignment="1">
      <alignment horizontal="center" vertical="center" wrapText="1"/>
    </xf>
    <xf numFmtId="166" fontId="57" fillId="18" borderId="55" xfId="0" applyNumberFormat="1" applyFont="1" applyFill="1" applyBorder="1" applyAlignment="1">
      <alignment horizontal="center" vertical="center"/>
    </xf>
    <xf numFmtId="0" fontId="57" fillId="18" borderId="50" xfId="0" applyFont="1" applyFill="1" applyBorder="1" applyAlignment="1">
      <alignment horizontal="center" vertical="center" wrapText="1"/>
    </xf>
    <xf numFmtId="0" fontId="59" fillId="18" borderId="52" xfId="0" applyFont="1" applyFill="1" applyBorder="1" applyAlignment="1">
      <alignment horizontal="center" vertical="center"/>
    </xf>
    <xf numFmtId="0" fontId="62" fillId="13" borderId="50" xfId="0" applyFont="1" applyFill="1" applyBorder="1" applyAlignment="1">
      <alignment horizontal="center" vertical="center" wrapText="1"/>
    </xf>
    <xf numFmtId="166" fontId="57" fillId="19" borderId="55" xfId="0" applyNumberFormat="1" applyFont="1" applyFill="1" applyBorder="1" applyAlignment="1">
      <alignment horizontal="center" vertical="center"/>
    </xf>
    <xf numFmtId="0" fontId="57" fillId="19" borderId="50" xfId="0" applyFont="1" applyFill="1" applyBorder="1" applyAlignment="1">
      <alignment horizontal="center" vertical="center" wrapText="1"/>
    </xf>
    <xf numFmtId="0" fontId="59" fillId="19" borderId="52" xfId="0" applyFont="1" applyFill="1" applyBorder="1" applyAlignment="1">
      <alignment horizontal="center" vertical="center"/>
    </xf>
    <xf numFmtId="166" fontId="57" fillId="2" borderId="56" xfId="0" applyNumberFormat="1" applyFont="1" applyFill="1" applyBorder="1" applyAlignment="1">
      <alignment horizontal="center" vertical="center"/>
    </xf>
    <xf numFmtId="0" fontId="57" fillId="2" borderId="51" xfId="0" applyFont="1" applyFill="1" applyBorder="1" applyAlignment="1">
      <alignment horizontal="center" vertical="center" wrapText="1"/>
    </xf>
    <xf numFmtId="0" fontId="59" fillId="2" borderId="53" xfId="0" applyFont="1" applyFill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15" borderId="36" xfId="0" applyFont="1" applyFill="1" applyBorder="1" applyAlignment="1">
      <alignment horizontal="center" vertical="center" wrapText="1"/>
    </xf>
    <xf numFmtId="0" fontId="22" fillId="15" borderId="57" xfId="0" applyFont="1" applyFill="1" applyBorder="1" applyAlignment="1">
      <alignment horizontal="center" vertical="center" wrapText="1"/>
    </xf>
    <xf numFmtId="0" fontId="22" fillId="15" borderId="25" xfId="0" applyFont="1" applyFill="1" applyBorder="1" applyAlignment="1">
      <alignment horizontal="center" vertical="center" wrapText="1"/>
    </xf>
    <xf numFmtId="0" fontId="22" fillId="15" borderId="37" xfId="0" applyFont="1" applyFill="1" applyBorder="1" applyAlignment="1">
      <alignment horizontal="center" vertical="center" wrapText="1"/>
    </xf>
    <xf numFmtId="0" fontId="22" fillId="15" borderId="41" xfId="0" applyFont="1" applyFill="1" applyBorder="1" applyAlignment="1">
      <alignment horizontal="center" vertical="center" wrapText="1"/>
    </xf>
    <xf numFmtId="0" fontId="22" fillId="15" borderId="26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165" fontId="29" fillId="4" borderId="1" xfId="0" applyNumberFormat="1" applyFont="1" applyFill="1" applyBorder="1" applyAlignment="1">
      <alignment horizontal="center" vertical="center" wrapText="1"/>
    </xf>
    <xf numFmtId="165" fontId="29" fillId="4" borderId="2" xfId="0" applyNumberFormat="1" applyFont="1" applyFill="1" applyBorder="1" applyAlignment="1">
      <alignment horizontal="center" vertical="center" wrapText="1"/>
    </xf>
    <xf numFmtId="165" fontId="29" fillId="4" borderId="3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 wrapText="1"/>
    </xf>
    <xf numFmtId="165" fontId="29" fillId="0" borderId="2" xfId="0" applyNumberFormat="1" applyFont="1" applyBorder="1" applyAlignment="1">
      <alignment horizontal="center" vertical="center" wrapText="1"/>
    </xf>
    <xf numFmtId="165" fontId="29" fillId="0" borderId="3" xfId="0" applyNumberFormat="1" applyFont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0" fontId="60" fillId="0" borderId="60" xfId="0" applyFont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60" fillId="0" borderId="57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0" fontId="60" fillId="0" borderId="38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4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BA7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8DE38D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FFFFCC"/>
        </patternFill>
      </fill>
    </dxf>
    <dxf>
      <fill>
        <patternFill>
          <bgColor rgb="FFFFBA8B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D2B3FF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FFCCFF"/>
        </patternFill>
      </fill>
    </dxf>
    <dxf>
      <fill>
        <patternFill>
          <bgColor rgb="FF97E597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FFBA8B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D2B3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D2B3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D2B3FF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CBA7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theme="0" tint="-0.24994659260841701"/>
        </patternFill>
      </fill>
    </dxf>
    <dxf>
      <fill>
        <patternFill>
          <bgColor rgb="FFD2B3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D2B3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D2B3FF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97E597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FFB685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CBA7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8DE38D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FFB685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D2B3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97E597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FFB27D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D2B3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8DE38D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FFBA8B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D2B3FF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8BD98B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FFAD75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CFAFFF"/>
        </patternFill>
      </fill>
    </dxf>
    <dxf>
      <fill>
        <patternFill>
          <bgColor rgb="FF8DE38D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FFB27D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CFAFFF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 patternType="solid">
          <fgColor theme="0"/>
          <bgColor rgb="FF84E084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FFB06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C197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 patternType="solid">
          <fgColor theme="0"/>
          <bgColor rgb="FF72DC72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FFFFCC"/>
        </patternFill>
      </fill>
    </dxf>
    <dxf>
      <fill>
        <patternFill>
          <bgColor rgb="FFFFBF9F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B9B9FF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 patternType="solid">
          <fgColor theme="0"/>
          <bgColor rgb="FF59D559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FFBA97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C197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D0B9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87E187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FFB089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theme="9" tint="0.59996337778862885"/>
        </patternFill>
      </fill>
    </dxf>
    <dxf>
      <fill>
        <patternFill>
          <bgColor rgb="FFE4C9FF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FFCCFF"/>
        </patternFill>
      </fill>
    </dxf>
    <dxf>
      <fill>
        <patternFill patternType="solid">
          <fgColor theme="0"/>
          <bgColor rgb="FFA9E9A9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rgb="FFFFFFCC"/>
        </patternFill>
      </fill>
    </dxf>
    <dxf>
      <fill>
        <patternFill>
          <bgColor rgb="FFFFB48F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ill>
        <patternFill>
          <bgColor theme="9" tint="0.59996337778862885"/>
        </patternFill>
      </fill>
    </dxf>
    <dxf>
      <fill>
        <patternFill>
          <bgColor rgb="FFE4C9FF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 patternType="solid">
          <fgColor theme="0"/>
          <bgColor rgb="FFA9E9A9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FFB48F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E4C9F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/>
          <bgColor rgb="FFA9E9A9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rgb="FFFFB48F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  <border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Arial Narrow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sz val="12"/>
        <name val="Arial Narrow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990000"/>
        <name val="Arial Narrow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990000"/>
        <name val="Arial Narrow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name val="Arial Narrow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name val="Arial Narrow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  <name val="Arial Narrow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9" tint="-0.249977111117893"/>
        <name val="Arial Narrow"/>
        <scheme val="none"/>
      </font>
      <numFmt numFmtId="166" formatCode="[$-F800]dddd\,\ mmmm\ dd\,\ 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Arial Narrow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EE1AE4"/>
      <color rgb="FF77943C"/>
      <color rgb="FFAFC876"/>
      <color rgb="FFF8C4F8"/>
      <color rgb="FF627A32"/>
      <color rgb="FFF7B9F7"/>
      <color rgb="FF990000"/>
      <color rgb="FF0000FF"/>
      <color rgb="FFFFC775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olarite%20FI/PARTIELS/PARTIELS%202024%20-%202025/PARTIELS/PARTIELS-RATTRAPAGES/Permanence%20Examens%20-%20&#233;t&#233;%202025/ECHEANCIER%2025-26/ECHEANCIER%2024%20-%2025%20-%20V.2%20mise%20en%20p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- 2025 SEM 1"/>
      <sheetName val="2024 - 2025 SEM 2"/>
      <sheetName val="Evenements"/>
      <sheetName val="Evenements (format excel)"/>
      <sheetName val="ECHEANCIER 24 - 25 - V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3:H428" totalsRowShown="0" headerRowDxfId="248" dataDxfId="247">
  <autoFilter ref="A3:H428" xr:uid="{00000000-0009-0000-0100-000001000000}"/>
  <tableColumns count="8">
    <tableColumn id="1" xr3:uid="{00000000-0010-0000-0000-000001000000}" name="DATE" dataDxfId="246"/>
    <tableColumn id="2" xr3:uid="{00000000-0010-0000-0000-000002000000}" name="LIBELLE ETUDIANTS" dataDxfId="245"/>
    <tableColumn id="7" xr3:uid="{00000000-0010-0000-0000-000007000000}" name="LIBELLE ENSEIGNANTS" dataDxfId="244"/>
    <tableColumn id="3" xr3:uid="{00000000-0010-0000-0000-000003000000}" name="PGE" dataDxfId="243"/>
    <tableColumn id="4" xr3:uid="{00000000-0010-0000-0000-000004000000}" name="BACHELOR" dataDxfId="242"/>
    <tableColumn id="5" xr3:uid="{00000000-0010-0000-0000-000005000000}" name="MSc / DESSMI_x000a_MSc IM-MIEX" dataDxfId="241"/>
    <tableColumn id="6" xr3:uid="{00000000-0010-0000-0000-000006000000}" name="Services" dataDxfId="240"/>
    <tableColumn id="8" xr3:uid="{00000000-0010-0000-0000-000008000000}" name="NOTES / RQS _x000a_(ORDO unqiuement) " dataDxfId="239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P53"/>
  <sheetViews>
    <sheetView zoomScale="25" zoomScaleNormal="25" zoomScaleSheetLayoutView="40" workbookViewId="0">
      <pane xSplit="2" ySplit="6" topLeftCell="Y26" activePane="bottomRight" state="frozen"/>
      <selection activeCell="D7" sqref="D7"/>
      <selection pane="topRight" activeCell="D7" sqref="D7"/>
      <selection pane="bottomLeft" activeCell="D7" sqref="D7"/>
      <selection pane="bottomRight" activeCell="AH19" sqref="AH19"/>
    </sheetView>
  </sheetViews>
  <sheetFormatPr baseColWidth="10" defaultColWidth="11.42578125" defaultRowHeight="118.5" customHeight="1" x14ac:dyDescent="0.2"/>
  <cols>
    <col min="1" max="1" width="8.7109375" style="1" hidden="1" customWidth="1"/>
    <col min="2" max="2" width="17.140625" style="1" hidden="1" customWidth="1"/>
    <col min="3" max="3" width="17.42578125" style="2" hidden="1" customWidth="1"/>
    <col min="4" max="4" width="50.28515625" style="3" hidden="1" customWidth="1"/>
    <col min="5" max="5" width="49.5703125" style="3" hidden="1" customWidth="1"/>
    <col min="6" max="6" width="36.42578125" style="3" hidden="1" customWidth="1"/>
    <col min="7" max="7" width="44.28515625" style="3" hidden="1" customWidth="1"/>
    <col min="8" max="8" width="8.7109375" style="1" hidden="1" customWidth="1"/>
    <col min="9" max="9" width="17.140625" style="1" hidden="1" customWidth="1"/>
    <col min="10" max="10" width="16.140625" style="2" hidden="1" customWidth="1"/>
    <col min="11" max="11" width="64.42578125" style="3" hidden="1" customWidth="1"/>
    <col min="12" max="12" width="50.7109375" style="3" hidden="1" customWidth="1"/>
    <col min="13" max="13" width="42.7109375" style="3" hidden="1" customWidth="1"/>
    <col min="14" max="14" width="50.7109375" style="1" hidden="1" customWidth="1"/>
    <col min="15" max="15" width="8.7109375" style="1" hidden="1" customWidth="1"/>
    <col min="16" max="16" width="10" style="1" hidden="1" customWidth="1"/>
    <col min="17" max="17" width="17.5703125" style="2" hidden="1" customWidth="1"/>
    <col min="18" max="19" width="50.7109375" style="3" hidden="1" customWidth="1"/>
    <col min="20" max="20" width="34.5703125" style="3" hidden="1" customWidth="1"/>
    <col min="21" max="21" width="50.7109375" style="1" hidden="1" customWidth="1"/>
    <col min="22" max="22" width="14.42578125" style="1" customWidth="1"/>
    <col min="23" max="23" width="10" style="1" hidden="1" customWidth="1"/>
    <col min="24" max="24" width="26.140625" style="2" customWidth="1"/>
    <col min="25" max="26" width="87.85546875" style="3" customWidth="1"/>
    <col min="27" max="27" width="95.85546875" style="3" customWidth="1"/>
    <col min="28" max="28" width="50.7109375" style="3" hidden="1" customWidth="1"/>
    <col min="29" max="29" width="14.42578125" style="1" customWidth="1"/>
    <col min="30" max="30" width="10" style="1" hidden="1" customWidth="1"/>
    <col min="31" max="31" width="26.140625" style="3" customWidth="1"/>
    <col min="32" max="34" width="87.85546875" style="3" customWidth="1"/>
    <col min="35" max="35" width="50.7109375" style="3" hidden="1" customWidth="1"/>
    <col min="36" max="36" width="14.42578125" style="1" customWidth="1"/>
    <col min="37" max="37" width="17.5703125" style="1" hidden="1" customWidth="1"/>
    <col min="38" max="38" width="26.140625" style="3" customWidth="1"/>
    <col min="39" max="41" width="87.85546875" style="3" customWidth="1"/>
    <col min="42" max="42" width="50.7109375" style="3" hidden="1" customWidth="1"/>
    <col min="43" max="16384" width="11.42578125" style="3"/>
  </cols>
  <sheetData>
    <row r="1" spans="1:42" ht="42" customHeight="1" x14ac:dyDescent="0.2">
      <c r="G1" s="26" t="s">
        <v>120</v>
      </c>
    </row>
    <row r="2" spans="1:42" ht="49.5" customHeight="1" x14ac:dyDescent="0.2">
      <c r="A2" s="363" t="str">
        <f>"CALENDRIER " &amp; A4 &amp; " - " &amp; A4+1</f>
        <v>CALENDRIER 2025 - 2026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</row>
    <row r="3" spans="1:42" ht="42" customHeight="1" thickBot="1" x14ac:dyDescent="0.25">
      <c r="D3" s="4"/>
      <c r="E3" s="5"/>
      <c r="F3" s="5"/>
      <c r="G3" s="7"/>
    </row>
    <row r="4" spans="1:42" s="25" customFormat="1" ht="51" customHeight="1" thickBot="1" x14ac:dyDescent="0.25">
      <c r="A4" s="368">
        <v>2025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24"/>
      <c r="AJ4" s="368">
        <v>2026</v>
      </c>
      <c r="AK4" s="369"/>
      <c r="AL4" s="369"/>
      <c r="AM4" s="369"/>
      <c r="AN4" s="24"/>
      <c r="AO4" s="24"/>
      <c r="AP4" s="86"/>
    </row>
    <row r="5" spans="1:42" s="27" customFormat="1" ht="51" customHeight="1" thickBot="1" x14ac:dyDescent="0.25">
      <c r="A5" s="365">
        <v>45870</v>
      </c>
      <c r="B5" s="366"/>
      <c r="C5" s="366"/>
      <c r="D5" s="366"/>
      <c r="E5" s="366"/>
      <c r="F5" s="366"/>
      <c r="G5" s="367"/>
      <c r="H5" s="370">
        <f>EDATE(A5,1)</f>
        <v>45901</v>
      </c>
      <c r="I5" s="371"/>
      <c r="J5" s="371"/>
      <c r="K5" s="371"/>
      <c r="L5" s="371"/>
      <c r="M5" s="371"/>
      <c r="N5" s="372"/>
      <c r="O5" s="370">
        <f t="shared" ref="O5" si="0">EDATE(H5,1)</f>
        <v>45931</v>
      </c>
      <c r="P5" s="371"/>
      <c r="Q5" s="371"/>
      <c r="R5" s="371"/>
      <c r="S5" s="371"/>
      <c r="T5" s="371"/>
      <c r="U5" s="372"/>
      <c r="V5" s="370">
        <f t="shared" ref="V5" si="1">EDATE(O5,1)</f>
        <v>45962</v>
      </c>
      <c r="W5" s="371"/>
      <c r="X5" s="371"/>
      <c r="Y5" s="371"/>
      <c r="Z5" s="371"/>
      <c r="AA5" s="371"/>
      <c r="AB5" s="372"/>
      <c r="AC5" s="370">
        <f t="shared" ref="AC5" si="2">EDATE(V5,1)</f>
        <v>45992</v>
      </c>
      <c r="AD5" s="371"/>
      <c r="AE5" s="371"/>
      <c r="AF5" s="371"/>
      <c r="AG5" s="371"/>
      <c r="AH5" s="371"/>
      <c r="AI5" s="372"/>
      <c r="AJ5" s="365">
        <v>46023</v>
      </c>
      <c r="AK5" s="366"/>
      <c r="AL5" s="366"/>
      <c r="AM5" s="366"/>
      <c r="AN5" s="366"/>
      <c r="AO5" s="366"/>
      <c r="AP5" s="367"/>
    </row>
    <row r="6" spans="1:42" s="108" customFormat="1" ht="92.25" customHeight="1" thickBot="1" x14ac:dyDescent="0.25">
      <c r="A6" s="106"/>
      <c r="B6" s="107"/>
      <c r="C6" s="107"/>
      <c r="D6" s="107" t="s">
        <v>53</v>
      </c>
      <c r="E6" s="107" t="s">
        <v>7</v>
      </c>
      <c r="F6" s="110" t="s">
        <v>55</v>
      </c>
      <c r="G6" s="107" t="s">
        <v>4</v>
      </c>
      <c r="H6" s="106"/>
      <c r="I6" s="107"/>
      <c r="J6" s="107"/>
      <c r="K6" s="107" t="s">
        <v>53</v>
      </c>
      <c r="L6" s="107" t="s">
        <v>7</v>
      </c>
      <c r="M6" s="110" t="s">
        <v>55</v>
      </c>
      <c r="N6" s="107" t="s">
        <v>4</v>
      </c>
      <c r="O6" s="106"/>
      <c r="P6" s="107"/>
      <c r="Q6" s="107"/>
      <c r="R6" s="107" t="s">
        <v>53</v>
      </c>
      <c r="S6" s="107" t="s">
        <v>7</v>
      </c>
      <c r="T6" s="110" t="s">
        <v>55</v>
      </c>
      <c r="U6" s="107" t="s">
        <v>4</v>
      </c>
      <c r="V6" s="106"/>
      <c r="W6" s="107"/>
      <c r="X6" s="107"/>
      <c r="Y6" s="256" t="s">
        <v>53</v>
      </c>
      <c r="Z6" s="257" t="s">
        <v>7</v>
      </c>
      <c r="AA6" s="258" t="s">
        <v>55</v>
      </c>
      <c r="AB6" s="257" t="s">
        <v>4</v>
      </c>
      <c r="AC6" s="256"/>
      <c r="AD6" s="257"/>
      <c r="AE6" s="257"/>
      <c r="AF6" s="257" t="s">
        <v>53</v>
      </c>
      <c r="AG6" s="257" t="s">
        <v>7</v>
      </c>
      <c r="AH6" s="257" t="s">
        <v>55</v>
      </c>
      <c r="AI6" s="257" t="s">
        <v>4</v>
      </c>
      <c r="AJ6" s="256"/>
      <c r="AK6" s="257"/>
      <c r="AL6" s="257"/>
      <c r="AM6" s="257" t="s">
        <v>53</v>
      </c>
      <c r="AN6" s="257" t="s">
        <v>7</v>
      </c>
      <c r="AO6" s="258" t="s">
        <v>55</v>
      </c>
      <c r="AP6" s="194" t="s">
        <v>4</v>
      </c>
    </row>
    <row r="7" spans="1:42" s="23" customFormat="1" ht="192.75" customHeight="1" thickBot="1" x14ac:dyDescent="0.25">
      <c r="A7" s="87">
        <f>WEEKNUM(C7,21)</f>
        <v>31</v>
      </c>
      <c r="B7" s="32" t="str">
        <f>IF(AND(WEEKDAY(C7,2)=1,MONTH(C7-7)&lt;&gt;MONTH(C7)),"1er lundi","")</f>
        <v/>
      </c>
      <c r="C7" s="28">
        <f>A5</f>
        <v>45870</v>
      </c>
      <c r="D7" s="33" t="str">
        <f>IF(IFERROR(VLOOKUP($C7,EVENEMENTS,COLUMN(D$6)-(7*(MONTH($C7)-MONTH($C$7))),FALSE),"")&lt;&gt;"",IFERROR(IF(VLOOKUP($C7,EVENEMENTS,IF(D$6="Services",3,2),FALSE)="","",VLOOKUP($C7,EVENEMENTS,IF(D$6="Services",3,2),FALSE)),"") &amp; " " &amp; IFERROR(VLOOKUP($C7,EVENEMENTS,COLUMN(D$6)-(7*(MONTH($C7)-MONTH($C$7))),FALSE),""),"")</f>
        <v>CONGÉS ÉTÉ  NPB</v>
      </c>
      <c r="E7" s="34" t="str">
        <f t="shared" ref="D7:G37" si="3">IF(IFERROR(VLOOKUP($C7,EVENEMENTS,COLUMN(E$6)-(7*(MONTH($C7)-MONTH($C$7))),FALSE),"")&lt;&gt;"",IFERROR(IF(VLOOKUP($C7,EVENEMENTS,IF(E$6="Services",3,2),FALSE)="","",VLOOKUP($C7,EVENEMENTS,IF(E$6="Services",3,2),FALSE)),"") &amp; " " &amp; IFERROR(VLOOKUP($C7,EVENEMENTS,COLUMN(E$6)-(7*(MONTH($C7)-MONTH($C$7))),FALSE),""),"")</f>
        <v>CONGÉS ÉTÉ  NPB</v>
      </c>
      <c r="F7" s="34" t="str">
        <f>IF(IFERROR(VLOOKUP($C7,EVENEMENTS,COLUMN(F$6)-(7*(MONTH($C7)-MONTH($C$7))),FALSE),"")&lt;&gt;"",IFERROR(IF(VLOOKUP($C7,EVENEMENTS,IF(F$6="Services",3,2),FALSE)="","",VLOOKUP($C7,EVENEMENTS,IF(F$6="Services",3,2),FALSE)),"") &amp; " " &amp; IFERROR(VLOOKUP($C7,EVENEMENTS,COLUMN(F$6)-(7*(MONTH($C7)-MONTH($C$7))),FALSE),""),"")</f>
        <v>CONGÉS ÉTÉ  NPB</v>
      </c>
      <c r="G7" s="35" t="str">
        <f t="shared" si="3"/>
        <v xml:space="preserve"> CONGÉS ÉTÉ ENSEIGNANTS</v>
      </c>
      <c r="H7" s="87">
        <f>WEEKNUM(J7,21)</f>
        <v>36</v>
      </c>
      <c r="I7" s="32" t="str">
        <f>IF(AND(WEEKDAY(J7,2)=1,MONTH(J7-7)&lt;&gt;MONTH(J7)),"1er lundi","")</f>
        <v>1er lundi</v>
      </c>
      <c r="J7" s="28">
        <f>H5</f>
        <v>45901</v>
      </c>
      <c r="K7" s="33" t="str">
        <f t="shared" ref="K7:M36" si="4">IF(IFERROR(VLOOKUP($J7,EVENEMENTS,COLUMN(K$6)-(7*(MONTH($J7)-MONTH($C$7))),FALSE),"")&lt;&gt;"",IFERROR(IF(VLOOKUP($J7,EVENEMENTS,IF(K$6="Services",3,2),FALSE)="","",VLOOKUP($J7,EVENEMENTS,IF(K$6="Services",3,2),FALSE)),"") &amp; " " &amp; IFERROR(VLOOKUP($J7,EVENEMENTS,COLUMN(K$6)-(7*(MONTH($J7)-MONTH($C$7))),FALSE),""),"")</f>
        <v/>
      </c>
      <c r="L7" s="96" t="str">
        <f t="shared" si="4"/>
        <v/>
      </c>
      <c r="M7" s="34" t="str">
        <f t="shared" si="4"/>
        <v/>
      </c>
      <c r="N7" s="42" t="str">
        <f t="shared" ref="N7:N36" si="5">IF(IFERROR(VLOOKUP($J7,EVENEMENTS,COLUMN(N$6)-(7*(MONTH($J7)+IF(YEAR($J7)&lt;&gt;YEAR($C$7),5,0)-MONTH($C$7))),FALSE),"")&lt;&gt;"",IFERROR(IF(VLOOKUP($J7,EVENEMENTS,IF(N$6="Services",3,2),FALSE)="","",VLOOKUP($J7,EVENEMENTS,IF(N$6="Services",3,2),FALSE)),"") &amp; " " &amp; IFERROR(VLOOKUP($J7,EVENEMENTS,COLUMN(N$6)-(7*(MONTH($J7)+IF(YEAR($J7)&lt;&gt;YEAR($C$7),5,0)-MONTH($C$7))),FALSE),""),"")</f>
        <v/>
      </c>
      <c r="O7" s="87">
        <f>WEEKNUM(Q7,21)</f>
        <v>40</v>
      </c>
      <c r="P7" s="32" t="str">
        <f>IF(AND(WEEKDAY(Q7,2)=1,MONTH(Q7-7)&lt;&gt;MONTH(Q7)),"1er lundi","")</f>
        <v/>
      </c>
      <c r="Q7" s="101">
        <f>O5</f>
        <v>45931</v>
      </c>
      <c r="R7" s="95" t="str">
        <f>IF(IFERROR(VLOOKUP($Q7,EVENEMENTS,COLUMN(R$6)-(7*(MONTH($Q7)-MONTH($C$7))),FALSE),"")&lt;&gt;"",IFERROR(IF(VLOOKUP($Q7,EVENEMENTS,IF(R$6="Services",3,2),FALSE)="","",VLOOKUP($Q7,EVENEMENTS,IF(R$6="Services",3,2),FALSE)),"") &amp; " " &amp; IFERROR(VLOOKUP($Q7,EVENEMENTS,COLUMN(R$6)-(7*(MONTH($Q7)-MONTH($C$7))),FALSE),""),"")</f>
        <v/>
      </c>
      <c r="S7" s="96" t="str">
        <f>IF(IFERROR(VLOOKUP($Q7,EVENEMENTS,COLUMN(S$6)-(7*(MONTH($Q7)-MONTH($C$7))),FALSE),"")&lt;&gt;"",IFERROR(IF(VLOOKUP($Q7,EVENEMENTS,IF(S$6="Services",3,2),FALSE)="","",VLOOKUP($Q7,EVENEMENTS,IF(S$6="Services",3,2),FALSE)),"") &amp; " " &amp; IFERROR(VLOOKUP($Q7,EVENEMENTS,COLUMN(S$6)-(7*(MONTH($Q7)-MONTH($C$7))),FALSE),""),"")</f>
        <v/>
      </c>
      <c r="T7" s="96" t="str">
        <f>IF(IFERROR(VLOOKUP($Q7,EVENEMENTS,COLUMN(T$6)-(7*(MONTH($Q7)-MONTH($C$7))),FALSE),"")&lt;&gt;"",IFERROR(IF(VLOOKUP($Q7,EVENEMENTS,IF(T$6="Services",3,2),FALSE)="","",VLOOKUP($Q7,EVENEMENTS,IF(T$6="Services",3,2),FALSE)),"") &amp; " " &amp; IFERROR(VLOOKUP($Q7,EVENEMENTS,COLUMN(T$6)-(7*(MONTH($Q7)-MONTH($C$7))),FALSE),""),"")</f>
        <v/>
      </c>
      <c r="U7" s="102" t="str">
        <f t="shared" ref="R7:U37" si="6">IF(IFERROR(VLOOKUP($Q7,EVENEMENTS,COLUMN(U$6)-(7*(MONTH($Q7)+IF(YEAR($Q7)&lt;&gt;YEAR($C$7),5,0)-MONTH($C$7))),FALSE),"")&lt;&gt;"",IFERROR(IF(VLOOKUP($Q7,EVENEMENTS,IF(U$6="Services",3,2),FALSE)="","",VLOOKUP($Q7,EVENEMENTS,IF(U$6="Services",3,2),FALSE)),"") &amp; " " &amp; IFERROR(VLOOKUP($Q7,EVENEMENTS,COLUMN(U$6)-(7*(MONTH($Q7)+IF(YEAR($Q7)&lt;&gt;YEAR($C$7),5,0)-MONTH($C$7))),FALSE),""),"")</f>
        <v/>
      </c>
      <c r="V7" s="87">
        <f>WEEKNUM(X7,21)</f>
        <v>44</v>
      </c>
      <c r="W7" s="32" t="str">
        <f>IF(AND(WEEKDAY(X7,2)=1,MONTH(X7-7)&lt;&gt;MONTH(X7)),"1er lundi","")</f>
        <v/>
      </c>
      <c r="X7" s="28">
        <f>V5</f>
        <v>45962</v>
      </c>
      <c r="Y7" s="220" t="str">
        <f t="shared" ref="Y7:AB37" si="7">IF(IFERROR(VLOOKUP($X7,EVENEMENTS,COLUMN(Y$6)-(7*(MONTH($X7)+IF(YEAR($X7)&lt;&gt;YEAR($C$7),5,0)-MONTH($C$7))),FALSE),"")&lt;&gt;"",IFERROR(IF(VLOOKUP($X7,EVENEMENTS,IF(Y$6="Services",3,2),FALSE)="","",VLOOKUP($X7,EVENEMENTS,IF(Y$6="Services",3,2),FALSE)),"") &amp; " " &amp; IFERROR(VLOOKUP($X7,EVENEMENTS,COLUMN(Y$6)-(7*(MONTH($X7)+IF(YEAR($X7)&lt;&gt;YEAR($C$7),5,0)-MONTH($C$7))),FALSE),""),"")</f>
        <v/>
      </c>
      <c r="Z7" s="221" t="str">
        <f t="shared" si="7"/>
        <v/>
      </c>
      <c r="AA7" s="252" t="str">
        <f t="shared" si="7"/>
        <v/>
      </c>
      <c r="AB7" s="241" t="str">
        <f t="shared" si="7"/>
        <v/>
      </c>
      <c r="AC7" s="87">
        <f>WEEKNUM(AE7,21)</f>
        <v>49</v>
      </c>
      <c r="AD7" s="32" t="str">
        <f>IF(AND(WEEKDAY(AE7,2)=1,MONTH(AE7-7)&lt;&gt;MONTH(AE7)),"1er lundi","")</f>
        <v>1er lundi</v>
      </c>
      <c r="AE7" s="28">
        <f>AC5</f>
        <v>45992</v>
      </c>
      <c r="AF7" s="220" t="str">
        <f t="shared" ref="AF7:AI18" si="8">IF(IFERROR(VLOOKUP($AE7,EVENEMENTS,COLUMN(AF$6)-(7*(MONTH($AE7)+IF(YEAR($AE7)&lt;&gt;YEAR($C$7),5,0)-MONTH($C$7))),FALSE),"")&lt;&gt;"",IFERROR(IF(VLOOKUP($AE7,EVENEMENTS,IF(AF$6="Services",3,2),FALSE)="","",VLOOKUP($AE7,EVENEMENTS,IF(AF$6="Services",3,2),FALSE)),"") &amp; " " &amp; IFERROR(VLOOKUP($AE7,EVENEMENTS,COLUMN(AF$6)-(7*(MONTH($AE7)+IF(YEAR($AE7)&lt;&gt;YEAR($C$7),5,0)-MONTH($C$7))),FALSE),""),"")</f>
        <v xml:space="preserve"> PGE1 - Deadline valid. Info. - partiels + rattrapages - Sem.1                                                                   PGE3/MSc2 - Deadline saisie des notes CC (SPE) - Sem.1</v>
      </c>
      <c r="AG7" s="221" t="str">
        <f t="shared" si="8"/>
        <v xml:space="preserve"> BACH2 - Deadline saisie des notes CC - Sem.1 
BACH3 (P1) - Deadline saisie des notes CC - Sem.1 (CLA + ALT)   
BACH3 ET (P2) - Deadline saisie des notes CC - Sem.1  </v>
      </c>
      <c r="AH7" s="221" t="str">
        <f t="shared" si="8"/>
        <v xml:space="preserve"> DESSMI2 - Deadline saisie des notes CC SPE  - Sem.1</v>
      </c>
      <c r="AI7" s="42" t="str">
        <f t="shared" si="8"/>
        <v/>
      </c>
      <c r="AJ7" s="87">
        <f>WEEKNUM(AL7,21)</f>
        <v>1</v>
      </c>
      <c r="AK7" s="32" t="str">
        <f>IF(AND(WEEKDAY(AL7,2)=1,MONTH(AL7-7)&lt;&gt;MONTH(AL7)),"1er lundi","")</f>
        <v/>
      </c>
      <c r="AL7" s="28">
        <f>AJ5</f>
        <v>46023</v>
      </c>
      <c r="AM7" s="220" t="str">
        <f t="shared" ref="AM7:AM37" si="9">IF(IFERROR(VLOOKUP($AL7,EVENEMENTS,COLUMN(D$6)-(7*(MONTH($AL7)-MONTH($AL$7))),FALSE),"")&lt;&gt;"",IFERROR(IF(VLOOKUP($AL7,EVENEMENTS,IF(AM$6="Services",3,2),FALSE)="","",VLOOKUP($AL7,EVENEMENTS,IF(AM$6="Services",3,2),FALSE)),"") &amp; " " &amp; IFERROR(VLOOKUP($AL7,EVENEMENTS,COLUMN(D$6)-(7*(MONTH($AL7)-MONTH($AL$7))),FALSE),""),"")</f>
        <v>Férié  NPB</v>
      </c>
      <c r="AN7" s="221" t="str">
        <f t="shared" ref="AN7:AN37" si="10">IF(IFERROR(VLOOKUP($AL7,EVENEMENTS,COLUMN(E$6)-(7*(MONTH($AL7)-MONTH($AL$7))),FALSE),"")&lt;&gt;"",IFERROR(IF(VLOOKUP($AL7,EVENEMENTS,IF(AN$6="Services",3,2),FALSE)="","",VLOOKUP($AL7,EVENEMENTS,IF(AN$6="Services",3,2),FALSE)),"") &amp; " " &amp; IFERROR(VLOOKUP($AL7,EVENEMENTS,COLUMN(E$6)-(7*(MONTH($AL7)-MONTH($AL$7))),FALSE),""),"")</f>
        <v>Férié  NPB</v>
      </c>
      <c r="AO7" s="221" t="str">
        <f t="shared" ref="AO7:AO37" si="11">IF(IFERROR(VLOOKUP($AL7,EVENEMENTS,COLUMN(F$6)-(7*(MONTH($AL7)-MONTH($AL$7))),FALSE),"")&lt;&gt;"",IFERROR(IF(VLOOKUP($AL7,EVENEMENTS,IF(AO$6="Services",3,2),FALSE)="","",VLOOKUP($AL7,EVENEMENTS,IF(AO$6="Services",3,2),FALSE)),"") &amp; " " &amp; IFERROR(VLOOKUP($AL7,EVENEMENTS,COLUMN(F$6)-(7*(MONTH($AL7)-MONTH($AL$7))),FALSE),""),"")</f>
        <v>Férié  NPB</v>
      </c>
      <c r="AP7" s="42" t="str">
        <f t="shared" ref="AP7:AP37" si="12">IF(IFERROR(VLOOKUP($AL7,EVENEMENTS,COLUMN(G$6)-(7*(MONTH($AL7)-MONTH($AL$7))),FALSE),"")&lt;&gt;"",IFERROR(IF(VLOOKUP($AL7,EVENEMENTS,IF(AP$6="Services",3,2),FALSE)="","",VLOOKUP($AL7,EVENEMENTS,IF(AP$6="Services",3,2),FALSE)),"") &amp; " " &amp; IFERROR(VLOOKUP($AL7,EVENEMENTS,COLUMN(G$6)-(7*(MONTH($AL7)-MONTH($AL$7))),FALSE),""),"")</f>
        <v xml:space="preserve"> Férié NPB
CONGÉ FIN D'ANNÉE ENSEIGNANTS</v>
      </c>
    </row>
    <row r="8" spans="1:42" s="23" customFormat="1" ht="60.75" thickBot="1" x14ac:dyDescent="0.25">
      <c r="A8" s="88" t="str">
        <f>IF(C8&lt;&gt;"",IF(WEEKDAY(C8,2)=1,WEEKNUM(C8,21),""),"")</f>
        <v/>
      </c>
      <c r="B8" s="32" t="str">
        <f t="shared" ref="B8:B37" si="13">IF(AND(WEEKDAY(C8,2)=1,MONTH(C8-7)&lt;&gt;MONTH(C8)),"1er lundi","")</f>
        <v/>
      </c>
      <c r="C8" s="29">
        <f>IF(C7&lt;&gt;"",IF(MONTH(C7)=MONTH(C7+1),C7+1,""),"")</f>
        <v>45871</v>
      </c>
      <c r="D8" s="36" t="str">
        <f t="shared" si="3"/>
        <v>CONGÉS ÉTÉ NPB</v>
      </c>
      <c r="E8" s="37" t="str">
        <f t="shared" si="3"/>
        <v>CONGÉS ÉTÉ NPB</v>
      </c>
      <c r="F8" s="37" t="str">
        <f t="shared" si="3"/>
        <v>CONGÉS ÉTÉ NPB</v>
      </c>
      <c r="G8" s="38" t="str">
        <f t="shared" si="3"/>
        <v xml:space="preserve"> CONGÉS ÉTÉ ENSEIGNANTS</v>
      </c>
      <c r="H8" s="88" t="str">
        <f t="shared" ref="H8:H36" si="14">IF(J8&lt;&gt;"",IF(WEEKDAY(J8,2)=1,WEEKNUM(J8,21),""),"")</f>
        <v/>
      </c>
      <c r="I8" s="32" t="str">
        <f t="shared" ref="I8:I36" si="15">IF(AND(WEEKDAY(J8,2)=1,MONTH(J8-7)&lt;&gt;MONTH(J8)),"1er lundi","")</f>
        <v/>
      </c>
      <c r="J8" s="29">
        <f>IF(J7&lt;&gt;"",IF(MONTH(J7)=MONTH(J7+1),J7+1,""),"")</f>
        <v>45902</v>
      </c>
      <c r="K8" s="36" t="str">
        <f t="shared" si="4"/>
        <v/>
      </c>
      <c r="L8" s="37" t="str">
        <f t="shared" si="4"/>
        <v/>
      </c>
      <c r="M8" s="37" t="str">
        <f t="shared" si="4"/>
        <v/>
      </c>
      <c r="N8" s="45" t="str">
        <f t="shared" si="5"/>
        <v/>
      </c>
      <c r="O8" s="88" t="str">
        <f t="shared" ref="O8:O37" si="16">IF(Q8&lt;&gt;"",IF(WEEKDAY(Q8,2)=1,WEEKNUM(Q8,21),""),"")</f>
        <v/>
      </c>
      <c r="P8" s="32" t="str">
        <f t="shared" ref="P8:P37" si="17">IF(AND(WEEKDAY(Q8,2)=1,MONTH(Q8-7)&lt;&gt;MONTH(Q8)),"1er lundi","")</f>
        <v/>
      </c>
      <c r="Q8" s="67">
        <f>IF(Q7&lt;&gt;"",IF(MONTH(Q7)=MONTH(Q7+1),Q7+1,""),"")</f>
        <v>45932</v>
      </c>
      <c r="R8" s="103" t="str">
        <f t="shared" si="6"/>
        <v/>
      </c>
      <c r="S8" s="99" t="str">
        <f t="shared" si="6"/>
        <v/>
      </c>
      <c r="T8" s="99" t="str">
        <f t="shared" si="6"/>
        <v/>
      </c>
      <c r="U8" s="104" t="str">
        <f t="shared" si="6"/>
        <v/>
      </c>
      <c r="V8" s="88" t="str">
        <f t="shared" ref="V8:V36" si="18">IF(X8&lt;&gt;"",IF(WEEKDAY(X8,2)=1,WEEKNUM(X8,21),""),"")</f>
        <v/>
      </c>
      <c r="W8" s="32" t="str">
        <f t="shared" ref="W8:W37" si="19">IF(AND(WEEKDAY(X8,2)=1,MONTH(X8-7)&lt;&gt;MONTH(X8)),"1er lundi","")</f>
        <v/>
      </c>
      <c r="X8" s="29">
        <f>IF(X7&lt;&gt;"",IF(MONTH(X7)=MONTH(X7+1),X7+1,""),"")</f>
        <v>45963</v>
      </c>
      <c r="Y8" s="222" t="str">
        <f t="shared" si="7"/>
        <v/>
      </c>
      <c r="Z8" s="223" t="str">
        <f t="shared" si="7"/>
        <v/>
      </c>
      <c r="AA8" s="253" t="str">
        <f t="shared" si="7"/>
        <v/>
      </c>
      <c r="AB8" s="242" t="str">
        <f t="shared" si="7"/>
        <v/>
      </c>
      <c r="AC8" s="88" t="str">
        <f t="shared" ref="AC8:AC37" si="20">IF(AE8&lt;&gt;"",IF(WEEKDAY(AE8,2)=1,WEEKNUM(AE8,21),""),"")</f>
        <v/>
      </c>
      <c r="AD8" s="32" t="str">
        <f t="shared" ref="AD8:AD37" si="21">IF(AND(WEEKDAY(AE8,2)=1,MONTH(AE8-7)&lt;&gt;MONTH(AE8)),"1er lundi","")</f>
        <v/>
      </c>
      <c r="AE8" s="29">
        <f>IF(AE7&lt;&gt;"",IF(MONTH(AE7)=MONTH(AE7+1),AE7+1,""),"")</f>
        <v>45993</v>
      </c>
      <c r="AF8" s="222" t="str">
        <f t="shared" si="8"/>
        <v/>
      </c>
      <c r="AG8" s="223" t="str">
        <f t="shared" si="8"/>
        <v/>
      </c>
      <c r="AH8" s="223" t="str">
        <f t="shared" si="8"/>
        <v/>
      </c>
      <c r="AI8" s="45" t="str">
        <f t="shared" si="8"/>
        <v/>
      </c>
      <c r="AJ8" s="88" t="str">
        <f t="shared" ref="AJ8:AJ37" si="22">IF(AL8&lt;&gt;"",IF(WEEKDAY(AL8,2)=1,WEEKNUM(AL8,21),""),"")</f>
        <v/>
      </c>
      <c r="AK8" s="32" t="str">
        <f t="shared" ref="AK8:AK37" si="23">IF(AND(WEEKDAY(AL8,2)=1,MONTH(AL8-7)&lt;&gt;MONTH(AL8)),"1er lundi","")</f>
        <v/>
      </c>
      <c r="AL8" s="29">
        <f>IF(AL7&lt;&gt;"",IF(MONTH(AL7)=MONTH(AL7+1),AL7+1,""),"")</f>
        <v>46024</v>
      </c>
      <c r="AM8" s="351" t="str">
        <f t="shared" si="9"/>
        <v>CONGÉS FIN D'ANNÉE NPB</v>
      </c>
      <c r="AN8" s="349" t="str">
        <f t="shared" si="10"/>
        <v>CONGÉS FIN D'ANNÉE NPB</v>
      </c>
      <c r="AO8" s="349" t="str">
        <f t="shared" si="11"/>
        <v>CONGÉS FIN D'ANNÉE NPB</v>
      </c>
      <c r="AP8" s="45" t="str">
        <f t="shared" si="12"/>
        <v xml:space="preserve"> CONGÉS FIN D'ANNÉE ENSEIGNANTS</v>
      </c>
    </row>
    <row r="9" spans="1:42" s="23" customFormat="1" ht="111.75" customHeight="1" thickBot="1" x14ac:dyDescent="0.25">
      <c r="A9" s="88" t="str">
        <f t="shared" ref="A9:A37" si="24">IF(C9&lt;&gt;"",IF(WEEKDAY(C9,2)=1,WEEKNUM(C9,21),""),"")</f>
        <v/>
      </c>
      <c r="B9" s="32" t="str">
        <f t="shared" si="13"/>
        <v/>
      </c>
      <c r="C9" s="29">
        <f t="shared" ref="C9:C10" si="25">IF(C8&lt;&gt;"",IF(MONTH(C8)=MONTH(C8+1),C8+1,""),"")</f>
        <v>45872</v>
      </c>
      <c r="D9" s="36" t="str">
        <f t="shared" si="3"/>
        <v/>
      </c>
      <c r="E9" s="37" t="str">
        <f t="shared" si="3"/>
        <v/>
      </c>
      <c r="F9" s="37" t="str">
        <f t="shared" si="3"/>
        <v/>
      </c>
      <c r="G9" s="38" t="str">
        <f t="shared" si="3"/>
        <v xml:space="preserve"> CONGÉS ÉTÉ ENSEIGNANTS</v>
      </c>
      <c r="H9" s="88" t="str">
        <f t="shared" si="14"/>
        <v/>
      </c>
      <c r="I9" s="32" t="str">
        <f t="shared" si="15"/>
        <v/>
      </c>
      <c r="J9" s="29">
        <f t="shared" ref="J9:J36" si="26">IF(J8&lt;&gt;"",IF(MONTH(J8)=MONTH(J8+1),J8+1,""),"")</f>
        <v>45903</v>
      </c>
      <c r="K9" s="94" t="str">
        <f t="shared" si="4"/>
        <v/>
      </c>
      <c r="L9" s="97" t="str">
        <f t="shared" si="4"/>
        <v/>
      </c>
      <c r="M9" s="37" t="str">
        <f t="shared" si="4"/>
        <v/>
      </c>
      <c r="N9" s="45" t="str">
        <f t="shared" si="5"/>
        <v/>
      </c>
      <c r="O9" s="88" t="str">
        <f t="shared" si="16"/>
        <v/>
      </c>
      <c r="P9" s="32" t="str">
        <f t="shared" si="17"/>
        <v/>
      </c>
      <c r="Q9" s="29">
        <f t="shared" ref="Q9:Q37" si="27">IF(Q8&lt;&gt;"",IF(MONTH(Q8)=MONTH(Q8+1),Q8+1,""),"")</f>
        <v>45933</v>
      </c>
      <c r="R9" s="43" t="str">
        <f t="shared" si="6"/>
        <v xml:space="preserve"> Férié B</v>
      </c>
      <c r="S9" s="44" t="str">
        <f t="shared" si="6"/>
        <v xml:space="preserve"> Férié B</v>
      </c>
      <c r="T9" s="44" t="str">
        <f t="shared" si="6"/>
        <v xml:space="preserve"> Férié B</v>
      </c>
      <c r="U9" s="45" t="str">
        <f t="shared" si="6"/>
        <v xml:space="preserve"> Férié B</v>
      </c>
      <c r="V9" s="88">
        <f t="shared" si="18"/>
        <v>45</v>
      </c>
      <c r="W9" s="32" t="str">
        <f t="shared" si="19"/>
        <v>1er lundi</v>
      </c>
      <c r="X9" s="116">
        <f t="shared" ref="X9:X37" si="28">IF(X8&lt;&gt;"",IF(MONTH(X8)=MONTH(X8+1),X8+1,""),"")</f>
        <v>45964</v>
      </c>
      <c r="Y9" s="222" t="str">
        <f t="shared" si="7"/>
        <v/>
      </c>
      <c r="Z9" s="223" t="str">
        <f t="shared" si="7"/>
        <v/>
      </c>
      <c r="AA9" s="253" t="str">
        <f t="shared" si="7"/>
        <v/>
      </c>
      <c r="AB9" s="242" t="str">
        <f t="shared" si="7"/>
        <v/>
      </c>
      <c r="AC9" s="88" t="str">
        <f t="shared" si="20"/>
        <v/>
      </c>
      <c r="AD9" s="32" t="str">
        <f t="shared" si="21"/>
        <v/>
      </c>
      <c r="AE9" s="29">
        <f t="shared" ref="AE9:AE37" si="29">IF(AE8&lt;&gt;"",IF(MONTH(AE8)=MONTH(AE8+1),AE8+1,""),"")</f>
        <v>45994</v>
      </c>
      <c r="AF9" s="222" t="str">
        <f t="shared" si="8"/>
        <v/>
      </c>
      <c r="AG9" s="223" t="str">
        <f t="shared" si="8"/>
        <v xml:space="preserve"> BACH1 + IBBA - Deadline envoi sujets - partiels + rattrapages - Sem.1 </v>
      </c>
      <c r="AH9" s="223" t="str">
        <f t="shared" si="8"/>
        <v xml:space="preserve"> DESSMI2 - Deadline envoi sujets - partiels + rattrapages TC - Sem.1 (ALT.)</v>
      </c>
      <c r="AI9" s="45" t="str">
        <f t="shared" si="8"/>
        <v/>
      </c>
      <c r="AJ9" s="88" t="str">
        <f t="shared" si="22"/>
        <v/>
      </c>
      <c r="AK9" s="32" t="str">
        <f t="shared" si="23"/>
        <v/>
      </c>
      <c r="AL9" s="29">
        <f t="shared" ref="AL9:AL37" si="30">IF(AL8&lt;&gt;"",IF(MONTH(AL8)=MONTH(AL8+1),AL8+1,""),"")</f>
        <v>46025</v>
      </c>
      <c r="AM9" s="356"/>
      <c r="AN9" s="350"/>
      <c r="AO9" s="350"/>
      <c r="AP9" s="45" t="str">
        <f t="shared" si="12"/>
        <v xml:space="preserve"> CONGÉS FIN D'ANNÉE ENSEIGNANTS</v>
      </c>
    </row>
    <row r="10" spans="1:42" s="23" customFormat="1" ht="99.75" customHeight="1" thickBot="1" x14ac:dyDescent="0.25">
      <c r="A10" s="88">
        <f t="shared" si="24"/>
        <v>32</v>
      </c>
      <c r="B10" s="32" t="str">
        <f t="shared" si="13"/>
        <v>1er lundi</v>
      </c>
      <c r="C10" s="29">
        <f t="shared" si="25"/>
        <v>45873</v>
      </c>
      <c r="D10" s="36" t="str">
        <f t="shared" si="3"/>
        <v>CONGÉS ÉTÉ NPB</v>
      </c>
      <c r="E10" s="37" t="str">
        <f t="shared" si="3"/>
        <v>CONGÉS ÉTÉ NPB</v>
      </c>
      <c r="F10" s="37" t="str">
        <f t="shared" si="3"/>
        <v>CONGÉS ÉTÉ NPB</v>
      </c>
      <c r="G10" s="38" t="str">
        <f t="shared" si="3"/>
        <v xml:space="preserve"> CONGÉS ÉTÉ ENSEIGNANTS</v>
      </c>
      <c r="H10" s="88" t="str">
        <f t="shared" si="14"/>
        <v/>
      </c>
      <c r="I10" s="32" t="str">
        <f t="shared" si="15"/>
        <v/>
      </c>
      <c r="J10" s="29">
        <f t="shared" si="26"/>
        <v>45904</v>
      </c>
      <c r="K10" s="94" t="str">
        <f t="shared" si="4"/>
        <v/>
      </c>
      <c r="L10" s="97" t="str">
        <f t="shared" si="4"/>
        <v/>
      </c>
      <c r="M10" s="97" t="str">
        <f t="shared" si="4"/>
        <v/>
      </c>
      <c r="N10" s="48" t="str">
        <f t="shared" si="5"/>
        <v/>
      </c>
      <c r="O10" s="88" t="str">
        <f t="shared" si="16"/>
        <v/>
      </c>
      <c r="P10" s="32" t="str">
        <f t="shared" si="17"/>
        <v/>
      </c>
      <c r="Q10" s="29">
        <f t="shared" si="27"/>
        <v>45934</v>
      </c>
      <c r="R10" s="43" t="str">
        <f t="shared" si="6"/>
        <v/>
      </c>
      <c r="S10" s="44" t="str">
        <f t="shared" si="6"/>
        <v/>
      </c>
      <c r="T10" s="44" t="str">
        <f t="shared" si="6"/>
        <v/>
      </c>
      <c r="U10" s="45" t="str">
        <f t="shared" si="6"/>
        <v/>
      </c>
      <c r="V10" s="88" t="str">
        <f t="shared" si="18"/>
        <v/>
      </c>
      <c r="W10" s="32" t="str">
        <f t="shared" si="19"/>
        <v/>
      </c>
      <c r="X10" s="116">
        <f t="shared" si="28"/>
        <v>45965</v>
      </c>
      <c r="Y10" s="222" t="str">
        <f t="shared" si="7"/>
        <v/>
      </c>
      <c r="Z10" s="223" t="str">
        <f t="shared" si="7"/>
        <v/>
      </c>
      <c r="AA10" s="253" t="str">
        <f t="shared" si="7"/>
        <v/>
      </c>
      <c r="AB10" s="242" t="str">
        <f t="shared" si="7"/>
        <v/>
      </c>
      <c r="AC10" s="88" t="str">
        <f t="shared" si="20"/>
        <v/>
      </c>
      <c r="AD10" s="32" t="str">
        <f t="shared" si="21"/>
        <v/>
      </c>
      <c r="AE10" s="29">
        <f t="shared" si="29"/>
        <v>45995</v>
      </c>
      <c r="AF10" s="224" t="str">
        <f t="shared" si="8"/>
        <v xml:space="preserve"> PGE3/MSc2 - Partiels SPE- Sem.1 (Nancy+Paris)</v>
      </c>
      <c r="AG10" s="228" t="str">
        <f t="shared" si="8"/>
        <v/>
      </c>
      <c r="AH10" s="228" t="str">
        <f t="shared" si="8"/>
        <v xml:space="preserve"> DESSMI2 -  Partiels SPE - Sem.1 (Nancy+Paris)</v>
      </c>
      <c r="AI10" s="48" t="str">
        <f t="shared" si="8"/>
        <v/>
      </c>
      <c r="AJ10" s="88" t="str">
        <f t="shared" si="22"/>
        <v/>
      </c>
      <c r="AK10" s="32" t="str">
        <f t="shared" si="23"/>
        <v/>
      </c>
      <c r="AL10" s="29">
        <f t="shared" si="30"/>
        <v>46026</v>
      </c>
      <c r="AM10" s="222" t="str">
        <f t="shared" si="9"/>
        <v>CONGÉS FIN D'ANNÉE NPB</v>
      </c>
      <c r="AN10" s="223" t="str">
        <f t="shared" si="10"/>
        <v>CONGÉS FIN D'ANNÉE NPB</v>
      </c>
      <c r="AO10" s="223" t="str">
        <f t="shared" si="11"/>
        <v>CONGÉS FIN D'ANNÉE NPB</v>
      </c>
      <c r="AP10" s="45" t="str">
        <f t="shared" si="12"/>
        <v xml:space="preserve"> CONGÉS FIN D'ANNÉE ENSEIGNANTS</v>
      </c>
    </row>
    <row r="11" spans="1:42" s="23" customFormat="1" ht="144.75" customHeight="1" thickBot="1" x14ac:dyDescent="0.25">
      <c r="A11" s="88" t="str">
        <f t="shared" si="24"/>
        <v/>
      </c>
      <c r="B11" s="32" t="str">
        <f t="shared" si="13"/>
        <v/>
      </c>
      <c r="C11" s="29">
        <f t="shared" ref="C11:C37" si="31">IF(C10&lt;&gt;"",IF(MONTH(C10)=MONTH(C10+1),C10+1,""),"")</f>
        <v>45874</v>
      </c>
      <c r="D11" s="36" t="str">
        <f t="shared" si="3"/>
        <v>CONGÉS ÉTÉ NPB</v>
      </c>
      <c r="E11" s="37" t="str">
        <f t="shared" si="3"/>
        <v>CONGÉS ÉTÉ NPB</v>
      </c>
      <c r="F11" s="37" t="str">
        <f t="shared" si="3"/>
        <v>CONGÉS ÉTÉ NPB</v>
      </c>
      <c r="G11" s="38" t="str">
        <f t="shared" si="3"/>
        <v xml:space="preserve"> CONGÉS ÉTÉ ENSEIGNANTS</v>
      </c>
      <c r="H11" s="88" t="str">
        <f t="shared" si="14"/>
        <v/>
      </c>
      <c r="I11" s="32" t="str">
        <f t="shared" si="15"/>
        <v/>
      </c>
      <c r="J11" s="29">
        <f t="shared" si="26"/>
        <v>45905</v>
      </c>
      <c r="K11" s="36" t="str">
        <f t="shared" si="4"/>
        <v/>
      </c>
      <c r="L11" s="37" t="str">
        <f t="shared" si="4"/>
        <v/>
      </c>
      <c r="M11" s="37" t="str">
        <f t="shared" si="4"/>
        <v/>
      </c>
      <c r="N11" s="45" t="str">
        <f t="shared" si="5"/>
        <v/>
      </c>
      <c r="O11" s="88" t="str">
        <f t="shared" si="16"/>
        <v/>
      </c>
      <c r="P11" s="32" t="str">
        <f t="shared" si="17"/>
        <v/>
      </c>
      <c r="Q11" s="29">
        <f t="shared" si="27"/>
        <v>45935</v>
      </c>
      <c r="R11" s="43" t="str">
        <f t="shared" si="6"/>
        <v/>
      </c>
      <c r="S11" s="44" t="str">
        <f t="shared" si="6"/>
        <v/>
      </c>
      <c r="T11" s="44" t="str">
        <f t="shared" si="6"/>
        <v/>
      </c>
      <c r="U11" s="45" t="str">
        <f t="shared" si="6"/>
        <v/>
      </c>
      <c r="V11" s="88" t="str">
        <f t="shared" si="18"/>
        <v/>
      </c>
      <c r="W11" s="32" t="str">
        <f t="shared" si="19"/>
        <v/>
      </c>
      <c r="X11" s="116">
        <f t="shared" si="28"/>
        <v>45966</v>
      </c>
      <c r="Y11" s="222" t="str">
        <f t="shared" si="7"/>
        <v/>
      </c>
      <c r="Z11" s="223" t="str">
        <f t="shared" si="7"/>
        <v/>
      </c>
      <c r="AA11" s="253" t="str">
        <f t="shared" si="7"/>
        <v/>
      </c>
      <c r="AB11" s="242" t="str">
        <f t="shared" si="7"/>
        <v/>
      </c>
      <c r="AC11" s="88" t="str">
        <f t="shared" si="20"/>
        <v/>
      </c>
      <c r="AD11" s="32" t="str">
        <f t="shared" si="21"/>
        <v/>
      </c>
      <c r="AE11" s="29">
        <f t="shared" si="29"/>
        <v>45996</v>
      </c>
      <c r="AF11" s="222" t="str">
        <f t="shared" si="8"/>
        <v xml:space="preserve"> PGE3/MSc2 - Partiels SPE- Sem.1 (Nancy+Paris)</v>
      </c>
      <c r="AG11" s="223" t="str">
        <f t="shared" si="8"/>
        <v/>
      </c>
      <c r="AH11" s="223" t="str">
        <f t="shared" si="8"/>
        <v xml:space="preserve"> DESSMI2 - Partiels SPE - Sem.1 (Nancy+Paris)</v>
      </c>
      <c r="AI11" s="45" t="str">
        <f t="shared" si="8"/>
        <v/>
      </c>
      <c r="AJ11" s="88">
        <f t="shared" si="22"/>
        <v>2</v>
      </c>
      <c r="AK11" s="32" t="str">
        <f t="shared" si="23"/>
        <v>1er lundi</v>
      </c>
      <c r="AL11" s="29">
        <f t="shared" si="30"/>
        <v>46027</v>
      </c>
      <c r="AM11" s="222" t="str">
        <f t="shared" si="9"/>
        <v xml:space="preserve"> PGE1 - Partiels TC - Sem.1                                                                                       </v>
      </c>
      <c r="AN11" s="223" t="str">
        <f t="shared" si="10"/>
        <v xml:space="preserve"> BACH1 R.D - préparer les partiels BACH1 R.D. (contacter RMOD)</v>
      </c>
      <c r="AO11" s="223" t="str">
        <f t="shared" si="11"/>
        <v xml:space="preserve"> DESSMI2 - Partiels TC - Sem.1 (ALT)</v>
      </c>
      <c r="AP11" s="45" t="str">
        <f t="shared" si="12"/>
        <v/>
      </c>
    </row>
    <row r="12" spans="1:42" s="23" customFormat="1" ht="162.6" customHeight="1" thickBot="1" x14ac:dyDescent="0.25">
      <c r="A12" s="88" t="str">
        <f t="shared" si="24"/>
        <v/>
      </c>
      <c r="B12" s="32" t="str">
        <f t="shared" si="13"/>
        <v/>
      </c>
      <c r="C12" s="29">
        <f t="shared" si="31"/>
        <v>45875</v>
      </c>
      <c r="D12" s="36" t="str">
        <f t="shared" si="3"/>
        <v>CONGÉS ÉTÉ NPB</v>
      </c>
      <c r="E12" s="37" t="str">
        <f t="shared" si="3"/>
        <v>CONGÉS ÉTÉ NPB</v>
      </c>
      <c r="F12" s="37" t="str">
        <f t="shared" si="3"/>
        <v>CONGÉS ÉTÉ NPB</v>
      </c>
      <c r="G12" s="38" t="str">
        <f t="shared" si="3"/>
        <v xml:space="preserve"> CONGÉS ÉTÉ ENSEIGNANTS</v>
      </c>
      <c r="H12" s="88" t="str">
        <f t="shared" si="14"/>
        <v/>
      </c>
      <c r="I12" s="32" t="str">
        <f t="shared" si="15"/>
        <v/>
      </c>
      <c r="J12" s="29">
        <f t="shared" si="26"/>
        <v>45906</v>
      </c>
      <c r="K12" s="36" t="str">
        <f t="shared" si="4"/>
        <v/>
      </c>
      <c r="L12" s="37" t="str">
        <f t="shared" si="4"/>
        <v/>
      </c>
      <c r="M12" s="37" t="str">
        <f t="shared" si="4"/>
        <v/>
      </c>
      <c r="N12" s="45" t="str">
        <f t="shared" si="5"/>
        <v/>
      </c>
      <c r="O12" s="88">
        <f t="shared" si="16"/>
        <v>41</v>
      </c>
      <c r="P12" s="32" t="str">
        <f t="shared" si="17"/>
        <v>1er lundi</v>
      </c>
      <c r="Q12" s="116">
        <f t="shared" si="27"/>
        <v>45936</v>
      </c>
      <c r="R12" s="43" t="str">
        <f t="shared" si="6"/>
        <v/>
      </c>
      <c r="S12" s="44" t="str">
        <f t="shared" si="6"/>
        <v/>
      </c>
      <c r="T12" s="44" t="str">
        <f t="shared" si="6"/>
        <v/>
      </c>
      <c r="U12" s="45" t="str">
        <f t="shared" si="6"/>
        <v/>
      </c>
      <c r="V12" s="88" t="str">
        <f t="shared" si="18"/>
        <v/>
      </c>
      <c r="W12" s="32" t="str">
        <f t="shared" si="19"/>
        <v/>
      </c>
      <c r="X12" s="116">
        <f t="shared" si="28"/>
        <v>45967</v>
      </c>
      <c r="Y12" s="224" t="str">
        <f t="shared" si="7"/>
        <v xml:space="preserve"> PGE3/MSc2 - Deadline valid. Info. - SPE- Sem.1 (partiels+rattrapages)</v>
      </c>
      <c r="Z12" s="225" t="str">
        <f t="shared" si="7"/>
        <v/>
      </c>
      <c r="AA12" s="254" t="str">
        <f t="shared" si="7"/>
        <v xml:space="preserve"> DESSMI2 -  Deadline valid. Info. - partiels + rattrapages SPE - Sem.1</v>
      </c>
      <c r="AB12" s="243" t="str">
        <f t="shared" si="7"/>
        <v/>
      </c>
      <c r="AC12" s="88" t="str">
        <f t="shared" si="20"/>
        <v/>
      </c>
      <c r="AD12" s="32" t="str">
        <f t="shared" si="21"/>
        <v/>
      </c>
      <c r="AE12" s="29">
        <f t="shared" si="29"/>
        <v>45997</v>
      </c>
      <c r="AF12" s="222" t="str">
        <f t="shared" si="8"/>
        <v/>
      </c>
      <c r="AG12" s="223" t="str">
        <f t="shared" si="8"/>
        <v/>
      </c>
      <c r="AH12" s="223" t="str">
        <f t="shared" si="8"/>
        <v/>
      </c>
      <c r="AI12" s="45" t="str">
        <f t="shared" si="8"/>
        <v/>
      </c>
      <c r="AJ12" s="88" t="str">
        <f t="shared" si="22"/>
        <v/>
      </c>
      <c r="AK12" s="32" t="str">
        <f t="shared" si="23"/>
        <v/>
      </c>
      <c r="AL12" s="29">
        <f t="shared" si="30"/>
        <v>46028</v>
      </c>
      <c r="AM12" s="222" t="str">
        <f t="shared" si="9"/>
        <v xml:space="preserve"> PGE1 - Partiels TC - Sem.1                                                                                          </v>
      </c>
      <c r="AN12" s="223" t="str">
        <f t="shared" si="10"/>
        <v/>
      </c>
      <c r="AO12" s="223" t="str">
        <f t="shared" si="11"/>
        <v xml:space="preserve"> DESSMI2 - Partiels TC - Sem.1 (ALT)</v>
      </c>
      <c r="AP12" s="45" t="str">
        <f t="shared" si="12"/>
        <v/>
      </c>
    </row>
    <row r="13" spans="1:42" s="23" customFormat="1" ht="60.75" thickBot="1" x14ac:dyDescent="0.25">
      <c r="A13" s="88" t="str">
        <f t="shared" si="24"/>
        <v/>
      </c>
      <c r="B13" s="32" t="str">
        <f t="shared" si="13"/>
        <v/>
      </c>
      <c r="C13" s="30">
        <f t="shared" si="31"/>
        <v>45876</v>
      </c>
      <c r="D13" s="39" t="str">
        <f t="shared" si="3"/>
        <v>CONGÉS ÉTÉ NPB</v>
      </c>
      <c r="E13" s="40" t="str">
        <f t="shared" si="3"/>
        <v>CONGÉS ÉTÉ NPB</v>
      </c>
      <c r="F13" s="37" t="str">
        <f t="shared" si="3"/>
        <v>CONGÉS ÉTÉ NPB</v>
      </c>
      <c r="G13" s="41" t="str">
        <f t="shared" si="3"/>
        <v xml:space="preserve"> CONGÉS ÉTÉ ENSEIGNANTS</v>
      </c>
      <c r="H13" s="88" t="str">
        <f t="shared" si="14"/>
        <v/>
      </c>
      <c r="I13" s="32" t="str">
        <f t="shared" si="15"/>
        <v/>
      </c>
      <c r="J13" s="29">
        <f t="shared" si="26"/>
        <v>45907</v>
      </c>
      <c r="K13" s="36" t="str">
        <f t="shared" si="4"/>
        <v/>
      </c>
      <c r="L13" s="37" t="str">
        <f t="shared" si="4"/>
        <v/>
      </c>
      <c r="M13" s="37" t="str">
        <f t="shared" si="4"/>
        <v/>
      </c>
      <c r="N13" s="45" t="str">
        <f t="shared" si="5"/>
        <v/>
      </c>
      <c r="O13" s="88" t="str">
        <f t="shared" si="16"/>
        <v/>
      </c>
      <c r="P13" s="32" t="str">
        <f t="shared" si="17"/>
        <v/>
      </c>
      <c r="Q13" s="116">
        <f t="shared" si="27"/>
        <v>45937</v>
      </c>
      <c r="R13" s="43" t="str">
        <f t="shared" si="6"/>
        <v/>
      </c>
      <c r="S13" s="44" t="str">
        <f t="shared" si="6"/>
        <v/>
      </c>
      <c r="T13" s="44" t="str">
        <f t="shared" si="6"/>
        <v/>
      </c>
      <c r="U13" s="45" t="str">
        <f t="shared" si="6"/>
        <v/>
      </c>
      <c r="V13" s="88" t="str">
        <f t="shared" si="18"/>
        <v/>
      </c>
      <c r="W13" s="32" t="str">
        <f t="shared" si="19"/>
        <v/>
      </c>
      <c r="X13" s="116">
        <f t="shared" si="28"/>
        <v>45968</v>
      </c>
      <c r="Y13" s="222" t="str">
        <f t="shared" si="7"/>
        <v/>
      </c>
      <c r="Z13" s="223" t="str">
        <f t="shared" si="7"/>
        <v/>
      </c>
      <c r="AA13" s="253" t="str">
        <f t="shared" si="7"/>
        <v/>
      </c>
      <c r="AB13" s="242" t="str">
        <f t="shared" si="7"/>
        <v/>
      </c>
      <c r="AC13" s="88" t="str">
        <f t="shared" si="20"/>
        <v/>
      </c>
      <c r="AD13" s="32" t="str">
        <f t="shared" si="21"/>
        <v/>
      </c>
      <c r="AE13" s="29">
        <f t="shared" si="29"/>
        <v>45998</v>
      </c>
      <c r="AF13" s="222" t="str">
        <f t="shared" si="8"/>
        <v/>
      </c>
      <c r="AG13" s="223" t="str">
        <f t="shared" si="8"/>
        <v/>
      </c>
      <c r="AH13" s="223" t="str">
        <f t="shared" si="8"/>
        <v/>
      </c>
      <c r="AI13" s="45" t="str">
        <f t="shared" si="8"/>
        <v/>
      </c>
      <c r="AJ13" s="88" t="str">
        <f t="shared" si="22"/>
        <v/>
      </c>
      <c r="AK13" s="32" t="str">
        <f t="shared" si="23"/>
        <v/>
      </c>
      <c r="AL13" s="29">
        <f t="shared" si="30"/>
        <v>46029</v>
      </c>
      <c r="AM13" s="222" t="str">
        <f t="shared" si="9"/>
        <v xml:space="preserve"> PGE1 - Partiels TC - Sem.1 </v>
      </c>
      <c r="AN13" s="223" t="str">
        <f t="shared" si="10"/>
        <v/>
      </c>
      <c r="AO13" s="223" t="str">
        <f t="shared" si="11"/>
        <v/>
      </c>
      <c r="AP13" s="45" t="str">
        <f t="shared" si="12"/>
        <v/>
      </c>
    </row>
    <row r="14" spans="1:42" s="23" customFormat="1" ht="291.75" customHeight="1" thickBot="1" x14ac:dyDescent="0.25">
      <c r="A14" s="88" t="str">
        <f t="shared" si="24"/>
        <v/>
      </c>
      <c r="B14" s="32" t="str">
        <f t="shared" si="13"/>
        <v/>
      </c>
      <c r="C14" s="29">
        <f t="shared" si="31"/>
        <v>45877</v>
      </c>
      <c r="D14" s="36" t="str">
        <f t="shared" si="3"/>
        <v>CONGÉS ÉTÉ  NPB</v>
      </c>
      <c r="E14" s="37" t="str">
        <f t="shared" si="3"/>
        <v>CONGÉS ÉTÉ  NPB</v>
      </c>
      <c r="F14" s="37" t="str">
        <f t="shared" si="3"/>
        <v>CONGÉS ÉTÉ  NPB</v>
      </c>
      <c r="G14" s="38" t="str">
        <f t="shared" si="3"/>
        <v xml:space="preserve"> CONGÉS ÉTÉ ENSEIGNANTS</v>
      </c>
      <c r="H14" s="88">
        <f t="shared" si="14"/>
        <v>37</v>
      </c>
      <c r="I14" s="32" t="str">
        <f t="shared" si="15"/>
        <v/>
      </c>
      <c r="J14" s="116">
        <f t="shared" si="26"/>
        <v>45908</v>
      </c>
      <c r="K14" s="36" t="str">
        <f t="shared" si="4"/>
        <v/>
      </c>
      <c r="L14" s="37" t="str">
        <f t="shared" si="4"/>
        <v/>
      </c>
      <c r="M14" s="37" t="str">
        <f t="shared" si="4"/>
        <v/>
      </c>
      <c r="N14" s="45" t="str">
        <f t="shared" si="5"/>
        <v/>
      </c>
      <c r="O14" s="88" t="str">
        <f t="shared" si="16"/>
        <v/>
      </c>
      <c r="P14" s="32" t="str">
        <f t="shared" si="17"/>
        <v/>
      </c>
      <c r="Q14" s="116">
        <f t="shared" si="27"/>
        <v>45938</v>
      </c>
      <c r="R14" s="43" t="str">
        <f t="shared" si="6"/>
        <v/>
      </c>
      <c r="S14" s="44" t="str">
        <f t="shared" si="6"/>
        <v/>
      </c>
      <c r="T14" s="44" t="str">
        <f t="shared" si="6"/>
        <v/>
      </c>
      <c r="U14" s="45" t="str">
        <f t="shared" si="6"/>
        <v/>
      </c>
      <c r="V14" s="88" t="str">
        <f t="shared" si="18"/>
        <v/>
      </c>
      <c r="W14" s="32" t="str">
        <f t="shared" si="19"/>
        <v/>
      </c>
      <c r="X14" s="116">
        <f t="shared" si="28"/>
        <v>45969</v>
      </c>
      <c r="Y14" s="222" t="str">
        <f t="shared" si="7"/>
        <v/>
      </c>
      <c r="Z14" s="223" t="str">
        <f t="shared" si="7"/>
        <v/>
      </c>
      <c r="AA14" s="253" t="str">
        <f t="shared" si="7"/>
        <v/>
      </c>
      <c r="AB14" s="242" t="str">
        <f t="shared" si="7"/>
        <v/>
      </c>
      <c r="AC14" s="88">
        <f t="shared" si="20"/>
        <v>50</v>
      </c>
      <c r="AD14" s="32" t="str">
        <f t="shared" si="21"/>
        <v/>
      </c>
      <c r="AE14" s="116">
        <f t="shared" si="29"/>
        <v>45999</v>
      </c>
      <c r="AF14" s="222" t="str">
        <f t="shared" si="8"/>
        <v xml:space="preserve"> PGE1 - Deadline envoi sujets - partiels + rattrapages - Sem.1 
PGE2/MSc1 - Deadline saisie des notes CC TC - Sem.1  (CLA + ALT)                                                             PGE3/MSc2 - Partiels SPE - Sem.1 (BERLIN)                                                                               PGE3/MSc2 - Deadline saisie des notes CC - TC - Sem.1 (CLA)    </v>
      </c>
      <c r="AG14" s="223" t="str">
        <f t="shared" si="8"/>
        <v xml:space="preserve">                                                                                                                                                  </v>
      </c>
      <c r="AH14" s="223" t="str">
        <f t="shared" si="8"/>
        <v xml:space="preserve"> MIEX1 - Partiels TC - Sem.1                                                                                      DESSMI1 - Deadline saisie des notes CC - Sem.1 (CLA + ALT)                                                                                DESSMI2 -  Partiels SPE - Sem.1 (BERLIN)                                                                                                 DESSMI2 - Deadline saisie des notes CC - TC - Sem.1 (CLA)</v>
      </c>
      <c r="AI14" s="45" t="str">
        <f t="shared" si="8"/>
        <v/>
      </c>
      <c r="AJ14" s="88" t="str">
        <f t="shared" si="22"/>
        <v/>
      </c>
      <c r="AK14" s="32" t="str">
        <f t="shared" si="23"/>
        <v/>
      </c>
      <c r="AL14" s="29">
        <f t="shared" si="30"/>
        <v>46030</v>
      </c>
      <c r="AM14" s="224" t="str">
        <f t="shared" si="9"/>
        <v xml:space="preserve"> PGE1 - Partiels TC - Sem.1 </v>
      </c>
      <c r="AN14" s="228" t="str">
        <f t="shared" si="10"/>
        <v xml:space="preserve"> BACH1 + IBBA - Partiels TC - Sem.1    </v>
      </c>
      <c r="AO14" s="228" t="str">
        <f t="shared" si="11"/>
        <v/>
      </c>
      <c r="AP14" s="48" t="str">
        <f t="shared" si="12"/>
        <v/>
      </c>
    </row>
    <row r="15" spans="1:42" s="23" customFormat="1" ht="126.75" customHeight="1" thickBot="1" x14ac:dyDescent="0.25">
      <c r="A15" s="88" t="str">
        <f t="shared" si="24"/>
        <v/>
      </c>
      <c r="B15" s="32" t="str">
        <f t="shared" si="13"/>
        <v/>
      </c>
      <c r="C15" s="29">
        <f t="shared" si="31"/>
        <v>45878</v>
      </c>
      <c r="D15" s="36" t="str">
        <f t="shared" si="3"/>
        <v>CONGÉS ÉTÉ  NPB</v>
      </c>
      <c r="E15" s="37" t="str">
        <f t="shared" si="3"/>
        <v>CONGÉS ÉTÉ  NPB</v>
      </c>
      <c r="F15" s="37" t="str">
        <f t="shared" si="3"/>
        <v>CONGÉS ÉTÉ  NPB</v>
      </c>
      <c r="G15" s="38" t="str">
        <f t="shared" si="3"/>
        <v xml:space="preserve"> CONGÉS ÉTÉ ENSEIGNANTS</v>
      </c>
      <c r="H15" s="88" t="str">
        <f t="shared" si="14"/>
        <v/>
      </c>
      <c r="I15" s="32" t="str">
        <f t="shared" si="15"/>
        <v/>
      </c>
      <c r="J15" s="116">
        <f t="shared" si="26"/>
        <v>45909</v>
      </c>
      <c r="K15" s="36" t="str">
        <f t="shared" si="4"/>
        <v/>
      </c>
      <c r="L15" s="37" t="str">
        <f t="shared" si="4"/>
        <v/>
      </c>
      <c r="M15" s="37" t="str">
        <f t="shared" si="4"/>
        <v/>
      </c>
      <c r="N15" s="45" t="str">
        <f t="shared" si="5"/>
        <v/>
      </c>
      <c r="O15" s="88" t="str">
        <f t="shared" si="16"/>
        <v/>
      </c>
      <c r="P15" s="32" t="str">
        <f t="shared" si="17"/>
        <v/>
      </c>
      <c r="Q15" s="116">
        <f t="shared" si="27"/>
        <v>45939</v>
      </c>
      <c r="R15" s="46" t="str">
        <f t="shared" si="6"/>
        <v/>
      </c>
      <c r="S15" s="47" t="str">
        <f t="shared" si="6"/>
        <v/>
      </c>
      <c r="T15" s="47" t="str">
        <f t="shared" si="6"/>
        <v/>
      </c>
      <c r="U15" s="48" t="str">
        <f t="shared" si="6"/>
        <v/>
      </c>
      <c r="V15" s="88" t="str">
        <f t="shared" si="18"/>
        <v/>
      </c>
      <c r="W15" s="32" t="str">
        <f t="shared" si="19"/>
        <v/>
      </c>
      <c r="X15" s="29">
        <f t="shared" si="28"/>
        <v>45970</v>
      </c>
      <c r="Y15" s="222" t="str">
        <f t="shared" si="7"/>
        <v/>
      </c>
      <c r="Z15" s="223" t="str">
        <f t="shared" si="7"/>
        <v/>
      </c>
      <c r="AA15" s="253" t="str">
        <f t="shared" si="7"/>
        <v/>
      </c>
      <c r="AB15" s="242" t="str">
        <f t="shared" si="7"/>
        <v/>
      </c>
      <c r="AC15" s="88" t="str">
        <f t="shared" si="20"/>
        <v/>
      </c>
      <c r="AD15" s="32" t="str">
        <f t="shared" si="21"/>
        <v/>
      </c>
      <c r="AE15" s="116">
        <f t="shared" si="29"/>
        <v>46000</v>
      </c>
      <c r="AF15" s="222" t="str">
        <f t="shared" si="8"/>
        <v xml:space="preserve"> PGE3/MSc2 - Partiels SPE - Sem.1 (BERLIN)    </v>
      </c>
      <c r="AG15" s="223" t="str">
        <f t="shared" si="8"/>
        <v xml:space="preserve"> BACH1 + IBBA - Deadline saisie des notes CC - Sem.1</v>
      </c>
      <c r="AH15" s="223" t="str">
        <f t="shared" si="8"/>
        <v xml:space="preserve"> MIEX1 - Partiels TC - Sem.1                                                                                                  DESSMI2 - Partiels SPE - Sem.1 (BERLIN)</v>
      </c>
      <c r="AI15" s="45" t="str">
        <f t="shared" si="8"/>
        <v/>
      </c>
      <c r="AJ15" s="88" t="str">
        <f t="shared" si="22"/>
        <v/>
      </c>
      <c r="AK15" s="32" t="str">
        <f t="shared" si="23"/>
        <v/>
      </c>
      <c r="AL15" s="29">
        <f t="shared" si="30"/>
        <v>46031</v>
      </c>
      <c r="AM15" s="222" t="str">
        <f t="shared" si="9"/>
        <v xml:space="preserve"> PGE1 - Partiels TC - Sem.1 </v>
      </c>
      <c r="AN15" s="223" t="str">
        <f t="shared" si="10"/>
        <v xml:space="preserve"> BACH1 + IBBA - Partiels TC - Sem.1    </v>
      </c>
      <c r="AO15" s="223" t="str">
        <f t="shared" si="11"/>
        <v/>
      </c>
      <c r="AP15" s="45" t="str">
        <f t="shared" si="12"/>
        <v/>
      </c>
    </row>
    <row r="16" spans="1:42" s="23" customFormat="1" ht="249.75" customHeight="1" thickBot="1" x14ac:dyDescent="0.25">
      <c r="A16" s="88" t="str">
        <f t="shared" si="24"/>
        <v/>
      </c>
      <c r="B16" s="32" t="str">
        <f t="shared" si="13"/>
        <v/>
      </c>
      <c r="C16" s="29">
        <f t="shared" si="31"/>
        <v>45879</v>
      </c>
      <c r="D16" s="36" t="str">
        <f t="shared" si="3"/>
        <v/>
      </c>
      <c r="E16" s="37" t="str">
        <f t="shared" si="3"/>
        <v/>
      </c>
      <c r="F16" s="37" t="str">
        <f t="shared" si="3"/>
        <v/>
      </c>
      <c r="G16" s="38" t="str">
        <f t="shared" si="3"/>
        <v xml:space="preserve"> CONGÉS ÉTÉ ENSEIGNANTS</v>
      </c>
      <c r="H16" s="88" t="str">
        <f t="shared" si="14"/>
        <v/>
      </c>
      <c r="I16" s="32" t="str">
        <f t="shared" si="15"/>
        <v/>
      </c>
      <c r="J16" s="116">
        <f t="shared" si="26"/>
        <v>45910</v>
      </c>
      <c r="K16" s="94" t="str">
        <f t="shared" si="4"/>
        <v/>
      </c>
      <c r="L16" s="97" t="str">
        <f t="shared" si="4"/>
        <v/>
      </c>
      <c r="M16" s="37" t="str">
        <f t="shared" si="4"/>
        <v/>
      </c>
      <c r="N16" s="45" t="str">
        <f t="shared" si="5"/>
        <v/>
      </c>
      <c r="O16" s="88" t="str">
        <f t="shared" si="16"/>
        <v/>
      </c>
      <c r="P16" s="32" t="str">
        <f t="shared" si="17"/>
        <v/>
      </c>
      <c r="Q16" s="116">
        <f t="shared" si="27"/>
        <v>45940</v>
      </c>
      <c r="R16" s="43" t="str">
        <f t="shared" si="6"/>
        <v/>
      </c>
      <c r="S16" s="44" t="str">
        <f t="shared" si="6"/>
        <v/>
      </c>
      <c r="T16" s="44" t="str">
        <f t="shared" si="6"/>
        <v/>
      </c>
      <c r="U16" s="45" t="str">
        <f t="shared" si="6"/>
        <v/>
      </c>
      <c r="V16" s="88">
        <f t="shared" si="18"/>
        <v>46</v>
      </c>
      <c r="W16" s="32" t="str">
        <f t="shared" si="19"/>
        <v/>
      </c>
      <c r="X16" s="116">
        <f t="shared" si="28"/>
        <v>45971</v>
      </c>
      <c r="Y16" s="222" t="str">
        <f t="shared" si="7"/>
        <v/>
      </c>
      <c r="Z16" s="223" t="str">
        <f t="shared" si="7"/>
        <v/>
      </c>
      <c r="AA16" s="253" t="str">
        <f t="shared" si="7"/>
        <v xml:space="preserve"> MIEX1 - Deadline valid. Info. partiels- Sem.1  (si nécessaire uniquement - les examens doivent être gérés par les RMOD)                                                                               </v>
      </c>
      <c r="AB16" s="242" t="str">
        <f t="shared" si="7"/>
        <v/>
      </c>
      <c r="AC16" s="88" t="str">
        <f t="shared" si="20"/>
        <v/>
      </c>
      <c r="AD16" s="32" t="str">
        <f t="shared" si="21"/>
        <v/>
      </c>
      <c r="AE16" s="116">
        <f t="shared" si="29"/>
        <v>46001</v>
      </c>
      <c r="AF16" s="222" t="str">
        <f t="shared" si="8"/>
        <v/>
      </c>
      <c r="AG16" s="223" t="str">
        <f t="shared" si="8"/>
        <v/>
      </c>
      <c r="AH16" s="223" t="str">
        <f t="shared" si="8"/>
        <v xml:space="preserve"> MIEX1 - Partiels TC - Sem.1</v>
      </c>
      <c r="AI16" s="45" t="str">
        <f t="shared" si="8"/>
        <v/>
      </c>
      <c r="AJ16" s="88" t="str">
        <f t="shared" si="22"/>
        <v/>
      </c>
      <c r="AK16" s="32" t="str">
        <f t="shared" si="23"/>
        <v/>
      </c>
      <c r="AL16" s="29">
        <f t="shared" si="30"/>
        <v>46032</v>
      </c>
      <c r="AM16" s="222" t="str">
        <f t="shared" si="9"/>
        <v/>
      </c>
      <c r="AN16" s="223" t="str">
        <f t="shared" si="10"/>
        <v xml:space="preserve"> BACH1 + IBBA - Partiels TC - Sem.1    </v>
      </c>
      <c r="AO16" s="223" t="str">
        <f t="shared" si="11"/>
        <v/>
      </c>
      <c r="AP16" s="45" t="str">
        <f t="shared" si="12"/>
        <v/>
      </c>
    </row>
    <row r="17" spans="1:42" s="23" customFormat="1" ht="60.75" thickBot="1" x14ac:dyDescent="0.25">
      <c r="A17" s="88">
        <f t="shared" si="24"/>
        <v>33</v>
      </c>
      <c r="B17" s="32" t="str">
        <f t="shared" si="13"/>
        <v/>
      </c>
      <c r="C17" s="29">
        <f t="shared" si="31"/>
        <v>45880</v>
      </c>
      <c r="D17" s="36" t="str">
        <f t="shared" si="3"/>
        <v>CONGÉS ÉTÉ NPB</v>
      </c>
      <c r="E17" s="37" t="str">
        <f t="shared" si="3"/>
        <v>CONGÉS ÉTÉ NPB</v>
      </c>
      <c r="F17" s="37" t="str">
        <f t="shared" si="3"/>
        <v>CONGÉS ÉTÉ NPB</v>
      </c>
      <c r="G17" s="38" t="str">
        <f t="shared" si="3"/>
        <v xml:space="preserve"> CONGÉS ÉTÉ ENSEIGNANTS</v>
      </c>
      <c r="H17" s="88" t="str">
        <f t="shared" si="14"/>
        <v/>
      </c>
      <c r="I17" s="32" t="str">
        <f t="shared" si="15"/>
        <v/>
      </c>
      <c r="J17" s="116">
        <f t="shared" si="26"/>
        <v>45911</v>
      </c>
      <c r="K17" s="94" t="str">
        <f t="shared" si="4"/>
        <v/>
      </c>
      <c r="L17" s="97" t="str">
        <f t="shared" si="4"/>
        <v/>
      </c>
      <c r="M17" s="97" t="str">
        <f t="shared" si="4"/>
        <v/>
      </c>
      <c r="N17" s="48" t="str">
        <f t="shared" si="5"/>
        <v/>
      </c>
      <c r="O17" s="88" t="str">
        <f t="shared" si="16"/>
        <v/>
      </c>
      <c r="P17" s="32" t="str">
        <f t="shared" si="17"/>
        <v/>
      </c>
      <c r="Q17" s="116">
        <f t="shared" si="27"/>
        <v>45941</v>
      </c>
      <c r="R17" s="43" t="str">
        <f t="shared" si="6"/>
        <v/>
      </c>
      <c r="S17" s="44" t="str">
        <f t="shared" si="6"/>
        <v/>
      </c>
      <c r="T17" s="44" t="str">
        <f t="shared" si="6"/>
        <v/>
      </c>
      <c r="U17" s="45" t="str">
        <f t="shared" si="6"/>
        <v/>
      </c>
      <c r="V17" s="88" t="str">
        <f t="shared" si="18"/>
        <v/>
      </c>
      <c r="W17" s="32" t="str">
        <f t="shared" si="19"/>
        <v/>
      </c>
      <c r="X17" s="29">
        <f t="shared" si="28"/>
        <v>45972</v>
      </c>
      <c r="Y17" s="222" t="str">
        <f t="shared" si="7"/>
        <v>Férié - Armistice NP</v>
      </c>
      <c r="Z17" s="223" t="str">
        <f t="shared" si="7"/>
        <v>Férié - Armistice NP</v>
      </c>
      <c r="AA17" s="253" t="str">
        <f t="shared" si="7"/>
        <v>Férié - Armistice NP</v>
      </c>
      <c r="AB17" s="242" t="str">
        <f t="shared" si="7"/>
        <v xml:space="preserve"> Férié NP - Armistice</v>
      </c>
      <c r="AC17" s="88" t="str">
        <f t="shared" si="20"/>
        <v/>
      </c>
      <c r="AD17" s="32" t="str">
        <f t="shared" si="21"/>
        <v/>
      </c>
      <c r="AE17" s="116">
        <f t="shared" si="29"/>
        <v>46002</v>
      </c>
      <c r="AF17" s="224" t="str">
        <f t="shared" si="8"/>
        <v/>
      </c>
      <c r="AG17" s="228" t="str">
        <f t="shared" si="8"/>
        <v/>
      </c>
      <c r="AH17" s="228" t="str">
        <f t="shared" si="8"/>
        <v/>
      </c>
      <c r="AI17" s="48" t="str">
        <f t="shared" si="8"/>
        <v/>
      </c>
      <c r="AJ17" s="88" t="str">
        <f t="shared" si="22"/>
        <v/>
      </c>
      <c r="AK17" s="32" t="str">
        <f t="shared" si="23"/>
        <v/>
      </c>
      <c r="AL17" s="29">
        <f t="shared" si="30"/>
        <v>46033</v>
      </c>
      <c r="AM17" s="222" t="str">
        <f t="shared" si="9"/>
        <v/>
      </c>
      <c r="AN17" s="223" t="str">
        <f t="shared" si="10"/>
        <v/>
      </c>
      <c r="AO17" s="223" t="str">
        <f t="shared" si="11"/>
        <v/>
      </c>
      <c r="AP17" s="45" t="str">
        <f t="shared" si="12"/>
        <v/>
      </c>
    </row>
    <row r="18" spans="1:42" s="23" customFormat="1" ht="100.9" customHeight="1" thickBot="1" x14ac:dyDescent="0.25">
      <c r="A18" s="88" t="str">
        <f t="shared" si="24"/>
        <v/>
      </c>
      <c r="B18" s="32" t="str">
        <f t="shared" si="13"/>
        <v/>
      </c>
      <c r="C18" s="29">
        <f t="shared" si="31"/>
        <v>45881</v>
      </c>
      <c r="D18" s="36" t="str">
        <f t="shared" si="3"/>
        <v>CONGÉS ÉTÉ NPB</v>
      </c>
      <c r="E18" s="37" t="str">
        <f t="shared" si="3"/>
        <v>CONGÉS ÉTÉ NPB</v>
      </c>
      <c r="F18" s="37" t="str">
        <f t="shared" si="3"/>
        <v>CONGÉS ÉTÉ NPB</v>
      </c>
      <c r="G18" s="38" t="str">
        <f t="shared" si="3"/>
        <v xml:space="preserve"> CONGÉS ÉTÉ ENSEIGNANTS</v>
      </c>
      <c r="H18" s="88" t="str">
        <f t="shared" si="14"/>
        <v/>
      </c>
      <c r="I18" s="32" t="str">
        <f t="shared" si="15"/>
        <v/>
      </c>
      <c r="J18" s="116">
        <f t="shared" si="26"/>
        <v>45912</v>
      </c>
      <c r="K18" s="36" t="str">
        <f t="shared" si="4"/>
        <v/>
      </c>
      <c r="L18" s="37" t="str">
        <f t="shared" si="4"/>
        <v/>
      </c>
      <c r="M18" s="37" t="str">
        <f t="shared" si="4"/>
        <v/>
      </c>
      <c r="N18" s="45" t="str">
        <f t="shared" si="5"/>
        <v/>
      </c>
      <c r="O18" s="88" t="str">
        <f t="shared" si="16"/>
        <v/>
      </c>
      <c r="P18" s="32" t="str">
        <f t="shared" si="17"/>
        <v/>
      </c>
      <c r="Q18" s="29">
        <f t="shared" si="27"/>
        <v>45942</v>
      </c>
      <c r="R18" s="43" t="str">
        <f t="shared" si="6"/>
        <v/>
      </c>
      <c r="S18" s="44" t="str">
        <f t="shared" si="6"/>
        <v/>
      </c>
      <c r="T18" s="44" t="str">
        <f t="shared" si="6"/>
        <v/>
      </c>
      <c r="U18" s="45" t="str">
        <f t="shared" si="6"/>
        <v/>
      </c>
      <c r="V18" s="88" t="str">
        <f t="shared" si="18"/>
        <v/>
      </c>
      <c r="W18" s="32" t="str">
        <f t="shared" si="19"/>
        <v/>
      </c>
      <c r="X18" s="116">
        <f t="shared" si="28"/>
        <v>45973</v>
      </c>
      <c r="Y18" s="222" t="str">
        <f t="shared" si="7"/>
        <v/>
      </c>
      <c r="Z18" s="223" t="str">
        <f t="shared" si="7"/>
        <v/>
      </c>
      <c r="AA18" s="253" t="str">
        <f t="shared" si="7"/>
        <v/>
      </c>
      <c r="AB18" s="242" t="str">
        <f t="shared" si="7"/>
        <v/>
      </c>
      <c r="AC18" s="88" t="str">
        <f t="shared" si="20"/>
        <v/>
      </c>
      <c r="AD18" s="32" t="str">
        <f t="shared" si="21"/>
        <v/>
      </c>
      <c r="AE18" s="116">
        <f t="shared" si="29"/>
        <v>46003</v>
      </c>
      <c r="AF18" s="222" t="str">
        <f t="shared" si="8"/>
        <v xml:space="preserve"> PGE2/MSc1 - Partiels Ateliers - Sem.1</v>
      </c>
      <c r="AG18" s="223" t="str">
        <f t="shared" si="8"/>
        <v/>
      </c>
      <c r="AH18" s="223" t="str">
        <f t="shared" si="8"/>
        <v/>
      </c>
      <c r="AI18" s="45" t="str">
        <f t="shared" si="8"/>
        <v/>
      </c>
      <c r="AJ18" s="88">
        <f t="shared" si="22"/>
        <v>3</v>
      </c>
      <c r="AK18" s="32" t="str">
        <f t="shared" si="23"/>
        <v/>
      </c>
      <c r="AL18" s="29">
        <f t="shared" si="30"/>
        <v>46034</v>
      </c>
      <c r="AM18" s="222" t="str">
        <f t="shared" si="9"/>
        <v/>
      </c>
      <c r="AN18" s="223" t="str">
        <f t="shared" si="10"/>
        <v xml:space="preserve"> BACH1 + IBBA - Partiels TC - Sem.1                                                                                                BACH1 R.D - Partiels TC - Sem.1 - R.D. - durant la semaine</v>
      </c>
      <c r="AO18" s="223" t="str">
        <f t="shared" si="11"/>
        <v/>
      </c>
      <c r="AP18" s="45" t="str">
        <f t="shared" si="12"/>
        <v/>
      </c>
    </row>
    <row r="19" spans="1:42" s="23" customFormat="1" ht="123.75" customHeight="1" thickBot="1" x14ac:dyDescent="0.25">
      <c r="A19" s="88" t="str">
        <f t="shared" si="24"/>
        <v/>
      </c>
      <c r="B19" s="32" t="str">
        <f t="shared" si="13"/>
        <v/>
      </c>
      <c r="C19" s="29">
        <f t="shared" si="31"/>
        <v>45882</v>
      </c>
      <c r="D19" s="36" t="str">
        <f t="shared" si="3"/>
        <v>CONGÉS ÉTÉ NPB</v>
      </c>
      <c r="E19" s="37" t="str">
        <f t="shared" si="3"/>
        <v>CONGÉS ÉTÉ NPB</v>
      </c>
      <c r="F19" s="37" t="str">
        <f t="shared" si="3"/>
        <v>CONGÉS ÉTÉ NPB</v>
      </c>
      <c r="G19" s="38" t="str">
        <f t="shared" si="3"/>
        <v xml:space="preserve"> CONGÉS ÉTÉ ENSEIGNANTS</v>
      </c>
      <c r="H19" s="88" t="str">
        <f t="shared" si="14"/>
        <v/>
      </c>
      <c r="I19" s="32" t="str">
        <f t="shared" si="15"/>
        <v/>
      </c>
      <c r="J19" s="116">
        <f t="shared" si="26"/>
        <v>45913</v>
      </c>
      <c r="K19" s="36" t="str">
        <f t="shared" si="4"/>
        <v/>
      </c>
      <c r="L19" s="37" t="str">
        <f t="shared" si="4"/>
        <v/>
      </c>
      <c r="M19" s="37" t="str">
        <f t="shared" si="4"/>
        <v/>
      </c>
      <c r="N19" s="45" t="str">
        <f t="shared" si="5"/>
        <v/>
      </c>
      <c r="O19" s="88">
        <f t="shared" si="16"/>
        <v>42</v>
      </c>
      <c r="P19" s="32" t="str">
        <f t="shared" si="17"/>
        <v/>
      </c>
      <c r="Q19" s="116">
        <f t="shared" si="27"/>
        <v>45943</v>
      </c>
      <c r="R19" s="43" t="str">
        <f t="shared" si="6"/>
        <v/>
      </c>
      <c r="S19" s="44" t="str">
        <f t="shared" si="6"/>
        <v/>
      </c>
      <c r="T19" s="44" t="str">
        <f t="shared" si="6"/>
        <v/>
      </c>
      <c r="U19" s="45" t="str">
        <f t="shared" si="6"/>
        <v/>
      </c>
      <c r="V19" s="88" t="str">
        <f t="shared" si="18"/>
        <v/>
      </c>
      <c r="W19" s="32" t="str">
        <f t="shared" si="19"/>
        <v/>
      </c>
      <c r="X19" s="116">
        <f t="shared" si="28"/>
        <v>45974</v>
      </c>
      <c r="Y19" s="224" t="str">
        <f t="shared" si="7"/>
        <v xml:space="preserve"> PGE3/MSc2 -  Deadline envoi sujets - SPE - Sem.1  (partiels+rattrapages)</v>
      </c>
      <c r="Z19" s="225" t="str">
        <f t="shared" si="7"/>
        <v/>
      </c>
      <c r="AA19" s="254" t="str">
        <f t="shared" si="7"/>
        <v xml:space="preserve"> DESSMI2 - Deadline envoi sujets - partiels + rattrapages SPE - Sem.1</v>
      </c>
      <c r="AB19" s="243" t="str">
        <f t="shared" si="7"/>
        <v/>
      </c>
      <c r="AC19" s="88" t="str">
        <f t="shared" si="20"/>
        <v/>
      </c>
      <c r="AD19" s="32" t="str">
        <f t="shared" si="21"/>
        <v/>
      </c>
      <c r="AE19" s="116">
        <f t="shared" si="29"/>
        <v>46004</v>
      </c>
      <c r="AF19" s="222" t="str">
        <f t="shared" ref="AF19:AI37" si="32">IF(IFERROR(VLOOKUP($AE19,EVENEMENTS,COLUMN(AF$6)-(7*(MONTH($AE19)+IF(YEAR($AE19)&lt;&gt;YEAR($C$7),5,0)-MONTH($C$7))),FALSE),"")&lt;&gt;"",IFERROR(IF(VLOOKUP($AE19,EVENEMENTS,IF(AF$6="Services",3,2),FALSE)="","",VLOOKUP($AE19,EVENEMENTS,IF(AF$6="Services",3,2),FALSE)),"") &amp; " " &amp; IFERROR(VLOOKUP($AE19,EVENEMENTS,COLUMN(AF$6)-(7*(MONTH($AE19)+IF(YEAR($AE19)&lt;&gt;YEAR($C$7),5,0)-MONTH($C$7))),FALSE),""),"")</f>
        <v/>
      </c>
      <c r="AG19" s="223" t="str">
        <f t="shared" si="32"/>
        <v/>
      </c>
      <c r="AH19" s="223" t="str">
        <f t="shared" si="32"/>
        <v/>
      </c>
      <c r="AI19" s="45" t="str">
        <f t="shared" si="32"/>
        <v/>
      </c>
      <c r="AJ19" s="88" t="str">
        <f t="shared" si="22"/>
        <v/>
      </c>
      <c r="AK19" s="32" t="str">
        <f t="shared" si="23"/>
        <v/>
      </c>
      <c r="AL19" s="29">
        <f t="shared" si="30"/>
        <v>46035</v>
      </c>
      <c r="AM19" s="222" t="str">
        <f t="shared" si="9"/>
        <v xml:space="preserve"> PGE3/MSc2 - Deadline saisie des notes CF (SPE) - Sem.1 </v>
      </c>
      <c r="AN19" s="223" t="str">
        <f t="shared" si="10"/>
        <v xml:space="preserve"> BACH1 + IBBA - Partiels TC - Sem.1    </v>
      </c>
      <c r="AO19" s="223" t="str">
        <f t="shared" si="11"/>
        <v xml:space="preserve"> DESSMI2 - Deadline saisie des notes CF SPE- Sem.1          </v>
      </c>
      <c r="AP19" s="45" t="str">
        <f t="shared" si="12"/>
        <v/>
      </c>
    </row>
    <row r="20" spans="1:42" s="23" customFormat="1" ht="132.75" customHeight="1" thickBot="1" x14ac:dyDescent="0.25">
      <c r="A20" s="88" t="str">
        <f t="shared" si="24"/>
        <v/>
      </c>
      <c r="B20" s="32" t="str">
        <f t="shared" si="13"/>
        <v/>
      </c>
      <c r="C20" s="30">
        <f t="shared" si="31"/>
        <v>45883</v>
      </c>
      <c r="D20" s="39" t="str">
        <f t="shared" si="3"/>
        <v>CONGÉS ÉTÉ NPB</v>
      </c>
      <c r="E20" s="40" t="str">
        <f t="shared" si="3"/>
        <v>CONGÉS ÉTÉ NPB</v>
      </c>
      <c r="F20" s="37" t="str">
        <f t="shared" si="3"/>
        <v>CONGÉS ÉTÉ NPB</v>
      </c>
      <c r="G20" s="41" t="str">
        <f t="shared" si="3"/>
        <v xml:space="preserve"> CONGÉS ÉTÉ ENSEIGNANTS</v>
      </c>
      <c r="H20" s="88" t="str">
        <f t="shared" si="14"/>
        <v/>
      </c>
      <c r="I20" s="32" t="str">
        <f t="shared" si="15"/>
        <v/>
      </c>
      <c r="J20" s="29">
        <f t="shared" si="26"/>
        <v>45914</v>
      </c>
      <c r="K20" s="36" t="str">
        <f t="shared" si="4"/>
        <v/>
      </c>
      <c r="L20" s="98" t="str">
        <f t="shared" si="4"/>
        <v/>
      </c>
      <c r="M20" s="37" t="str">
        <f t="shared" si="4"/>
        <v/>
      </c>
      <c r="N20" s="45" t="str">
        <f t="shared" si="5"/>
        <v/>
      </c>
      <c r="O20" s="88" t="str">
        <f t="shared" si="16"/>
        <v/>
      </c>
      <c r="P20" s="32" t="str">
        <f t="shared" si="17"/>
        <v/>
      </c>
      <c r="Q20" s="116">
        <f t="shared" si="27"/>
        <v>45944</v>
      </c>
      <c r="R20" s="43" t="str">
        <f t="shared" si="6"/>
        <v/>
      </c>
      <c r="S20" s="44" t="str">
        <f t="shared" si="6"/>
        <v/>
      </c>
      <c r="T20" s="44" t="str">
        <f t="shared" si="6"/>
        <v/>
      </c>
      <c r="U20" s="45" t="str">
        <f t="shared" si="6"/>
        <v/>
      </c>
      <c r="V20" s="88" t="str">
        <f t="shared" si="18"/>
        <v/>
      </c>
      <c r="W20" s="32" t="str">
        <f t="shared" si="19"/>
        <v/>
      </c>
      <c r="X20" s="116">
        <f t="shared" si="28"/>
        <v>45975</v>
      </c>
      <c r="Y20" s="222" t="str">
        <f t="shared" si="7"/>
        <v/>
      </c>
      <c r="Z20" s="223" t="str">
        <f t="shared" si="7"/>
        <v/>
      </c>
      <c r="AA20" s="253" t="str">
        <f t="shared" si="7"/>
        <v/>
      </c>
      <c r="AB20" s="242" t="str">
        <f t="shared" si="7"/>
        <v/>
      </c>
      <c r="AC20" s="88" t="str">
        <f t="shared" si="20"/>
        <v/>
      </c>
      <c r="AD20" s="32" t="str">
        <f t="shared" si="21"/>
        <v/>
      </c>
      <c r="AE20" s="29">
        <f t="shared" si="29"/>
        <v>46005</v>
      </c>
      <c r="AF20" s="222" t="str">
        <f t="shared" si="32"/>
        <v/>
      </c>
      <c r="AG20" s="223" t="str">
        <f t="shared" si="32"/>
        <v/>
      </c>
      <c r="AH20" s="223" t="str">
        <f t="shared" si="32"/>
        <v/>
      </c>
      <c r="AI20" s="45" t="str">
        <f t="shared" si="32"/>
        <v/>
      </c>
      <c r="AJ20" s="88" t="str">
        <f t="shared" si="22"/>
        <v/>
      </c>
      <c r="AK20" s="32" t="str">
        <f t="shared" si="23"/>
        <v/>
      </c>
      <c r="AL20" s="29">
        <f t="shared" si="30"/>
        <v>46036</v>
      </c>
      <c r="AM20" s="222" t="str">
        <f t="shared" si="9"/>
        <v xml:space="preserve"> PGE3/MSc2 - Deadline valid. Info. - partiels + rattrapages TC - Sem.1 (ALT.)    </v>
      </c>
      <c r="AN20" s="223" t="str">
        <f t="shared" si="10"/>
        <v xml:space="preserve"> BACH1 + IBBA - Partiels TC - Sem.1    </v>
      </c>
      <c r="AO20" s="223" t="str">
        <f t="shared" si="11"/>
        <v xml:space="preserve"> MIEX1 - Deadline saisie notes CF</v>
      </c>
      <c r="AP20" s="45" t="str">
        <f t="shared" si="12"/>
        <v/>
      </c>
    </row>
    <row r="21" spans="1:42" s="23" customFormat="1" ht="213.75" customHeight="1" thickBot="1" x14ac:dyDescent="0.25">
      <c r="A21" s="88" t="str">
        <f t="shared" si="24"/>
        <v/>
      </c>
      <c r="B21" s="32" t="str">
        <f t="shared" si="13"/>
        <v/>
      </c>
      <c r="C21" s="29">
        <f t="shared" si="31"/>
        <v>45884</v>
      </c>
      <c r="D21" s="36" t="str">
        <f t="shared" si="3"/>
        <v>Férié NP</v>
      </c>
      <c r="E21" s="37" t="str">
        <f t="shared" si="3"/>
        <v>Férié NP</v>
      </c>
      <c r="F21" s="37" t="str">
        <f t="shared" si="3"/>
        <v>Férié NP</v>
      </c>
      <c r="G21" s="38" t="str">
        <f t="shared" si="3"/>
        <v xml:space="preserve"> Férié NP</v>
      </c>
      <c r="H21" s="88">
        <f t="shared" si="14"/>
        <v>38</v>
      </c>
      <c r="I21" s="32" t="str">
        <f t="shared" si="15"/>
        <v/>
      </c>
      <c r="J21" s="116">
        <f t="shared" si="26"/>
        <v>45915</v>
      </c>
      <c r="K21" s="36" t="str">
        <f t="shared" si="4"/>
        <v/>
      </c>
      <c r="L21" s="37" t="str">
        <f t="shared" si="4"/>
        <v/>
      </c>
      <c r="M21" s="37" t="str">
        <f t="shared" si="4"/>
        <v/>
      </c>
      <c r="N21" s="45" t="str">
        <f t="shared" si="5"/>
        <v/>
      </c>
      <c r="O21" s="88" t="str">
        <f t="shared" si="16"/>
        <v/>
      </c>
      <c r="P21" s="32" t="str">
        <f t="shared" si="17"/>
        <v/>
      </c>
      <c r="Q21" s="116">
        <f t="shared" si="27"/>
        <v>45945</v>
      </c>
      <c r="R21" s="43" t="str">
        <f t="shared" si="6"/>
        <v/>
      </c>
      <c r="S21" s="44" t="str">
        <f t="shared" si="6"/>
        <v/>
      </c>
      <c r="T21" s="44" t="str">
        <f t="shared" si="6"/>
        <v/>
      </c>
      <c r="U21" s="45" t="str">
        <f t="shared" si="6"/>
        <v/>
      </c>
      <c r="V21" s="88" t="str">
        <f t="shared" si="18"/>
        <v/>
      </c>
      <c r="W21" s="32" t="str">
        <f t="shared" si="19"/>
        <v/>
      </c>
      <c r="X21" s="116">
        <f t="shared" si="28"/>
        <v>45976</v>
      </c>
      <c r="Y21" s="222" t="str">
        <f t="shared" si="7"/>
        <v/>
      </c>
      <c r="Z21" s="223" t="str">
        <f t="shared" si="7"/>
        <v/>
      </c>
      <c r="AA21" s="253" t="str">
        <f t="shared" si="7"/>
        <v/>
      </c>
      <c r="AB21" s="242" t="str">
        <f t="shared" si="7"/>
        <v/>
      </c>
      <c r="AC21" s="88">
        <f t="shared" si="20"/>
        <v>51</v>
      </c>
      <c r="AD21" s="32" t="str">
        <f t="shared" si="21"/>
        <v/>
      </c>
      <c r="AE21" s="116">
        <f t="shared" si="29"/>
        <v>46006</v>
      </c>
      <c r="AF21" s="222" t="str">
        <f t="shared" si="32"/>
        <v xml:space="preserve"> PGE3/MSc2 - Partiels TC - Sem.1 (CLA)  </v>
      </c>
      <c r="AG21" s="223" t="str">
        <f t="shared" si="32"/>
        <v xml:space="preserve"> BACH2 - Partiels TC - Sem.1                                                                                            BACH3 (P1) - Partiels TC - Sem.1 (CLA)                                                                                           BACH3 ET (P2) - Partiels TC - Sem.1           </v>
      </c>
      <c r="AH21" s="223" t="str">
        <f t="shared" si="32"/>
        <v xml:space="preserve"> MIEX1 - Deadline saisie notes 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DESSMI2 -  Partiels TC - Sem.1 (CLA)        </v>
      </c>
      <c r="AI21" s="45" t="str">
        <f t="shared" si="32"/>
        <v/>
      </c>
      <c r="AJ21" s="88" t="str">
        <f t="shared" si="22"/>
        <v/>
      </c>
      <c r="AK21" s="32" t="str">
        <f t="shared" si="23"/>
        <v/>
      </c>
      <c r="AL21" s="29">
        <f t="shared" si="30"/>
        <v>46037</v>
      </c>
      <c r="AM21" s="224" t="str">
        <f t="shared" si="9"/>
        <v/>
      </c>
      <c r="AN21" s="228" t="str">
        <f t="shared" si="10"/>
        <v xml:space="preserve"> BACH1 + IBBA - Partiels TC - Sem.1    </v>
      </c>
      <c r="AO21" s="228" t="str">
        <f t="shared" si="11"/>
        <v/>
      </c>
      <c r="AP21" s="48" t="str">
        <f t="shared" si="12"/>
        <v/>
      </c>
    </row>
    <row r="22" spans="1:42" s="23" customFormat="1" ht="207.75" customHeight="1" thickBot="1" x14ac:dyDescent="0.25">
      <c r="A22" s="88" t="str">
        <f t="shared" si="24"/>
        <v/>
      </c>
      <c r="B22" s="32" t="str">
        <f t="shared" si="13"/>
        <v/>
      </c>
      <c r="C22" s="29">
        <f t="shared" si="31"/>
        <v>45885</v>
      </c>
      <c r="D22" s="36" t="str">
        <f t="shared" si="3"/>
        <v>CONGÉS ÉTÉ  NPB</v>
      </c>
      <c r="E22" s="37" t="str">
        <f t="shared" si="3"/>
        <v>CONGÉS ÉTÉ  NPB</v>
      </c>
      <c r="F22" s="37" t="str">
        <f t="shared" si="3"/>
        <v>CONGÉS ÉTÉ  NPB</v>
      </c>
      <c r="G22" s="38" t="str">
        <f t="shared" si="3"/>
        <v xml:space="preserve"> CONGÉS ÉTÉ ENSEIGNANTS</v>
      </c>
      <c r="H22" s="88" t="str">
        <f t="shared" si="14"/>
        <v/>
      </c>
      <c r="I22" s="32" t="str">
        <f t="shared" si="15"/>
        <v/>
      </c>
      <c r="J22" s="116">
        <f t="shared" si="26"/>
        <v>45916</v>
      </c>
      <c r="K22" s="36" t="str">
        <f t="shared" si="4"/>
        <v/>
      </c>
      <c r="L22" s="37" t="str">
        <f t="shared" si="4"/>
        <v/>
      </c>
      <c r="M22" s="37" t="str">
        <f t="shared" si="4"/>
        <v/>
      </c>
      <c r="N22" s="45" t="str">
        <f t="shared" si="5"/>
        <v/>
      </c>
      <c r="O22" s="88" t="str">
        <f t="shared" si="16"/>
        <v/>
      </c>
      <c r="P22" s="32" t="str">
        <f t="shared" si="17"/>
        <v/>
      </c>
      <c r="Q22" s="122">
        <f t="shared" si="27"/>
        <v>45946</v>
      </c>
      <c r="R22" s="46" t="str">
        <f t="shared" si="6"/>
        <v/>
      </c>
      <c r="S22" s="47" t="str">
        <f t="shared" si="6"/>
        <v/>
      </c>
      <c r="T22" s="47" t="str">
        <f t="shared" si="6"/>
        <v/>
      </c>
      <c r="U22" s="48" t="str">
        <f t="shared" si="6"/>
        <v/>
      </c>
      <c r="V22" s="88" t="str">
        <f t="shared" si="18"/>
        <v/>
      </c>
      <c r="W22" s="32" t="str">
        <f t="shared" si="19"/>
        <v/>
      </c>
      <c r="X22" s="29">
        <f t="shared" si="28"/>
        <v>45977</v>
      </c>
      <c r="Y22" s="222" t="str">
        <f t="shared" si="7"/>
        <v/>
      </c>
      <c r="Z22" s="223" t="str">
        <f t="shared" si="7"/>
        <v/>
      </c>
      <c r="AA22" s="253" t="str">
        <f t="shared" si="7"/>
        <v/>
      </c>
      <c r="AB22" s="242" t="str">
        <f t="shared" si="7"/>
        <v/>
      </c>
      <c r="AC22" s="88" t="str">
        <f t="shared" si="20"/>
        <v/>
      </c>
      <c r="AD22" s="32" t="str">
        <f t="shared" si="21"/>
        <v/>
      </c>
      <c r="AE22" s="116">
        <f t="shared" si="29"/>
        <v>46007</v>
      </c>
      <c r="AF22" s="222" t="str">
        <f t="shared" si="32"/>
        <v xml:space="preserve"> PGE1 - Deadline saisie des notes CC - Sem.1
PGE2/MSc1 - Partiels SPE 1+2 - Sem.1                                                          PGE3/MSc2 - Partiels TC - Sem.1 (CLA)     </v>
      </c>
      <c r="AG22" s="223" t="str">
        <f t="shared" si="32"/>
        <v xml:space="preserve"> BACH2 - Partiels TC - Sem.1                                                                                            BACH3 (P1) - Partiels TC - Sem.1 (CLA)                                                                                           BACH3 ET (P2) - Partiels TC - Sem.1           </v>
      </c>
      <c r="AH22" s="223" t="str">
        <f t="shared" si="32"/>
        <v xml:space="preserve"> DESSMI1 -  Partiels SPE 1+2 - Sem.1                                                                                                  DESSMI2 -  Deadline saisie des notes CC - TC - Sem.1 (ALT)                                                                                DESSMI2 - Partiels TC - Sem.1 (CLA)</v>
      </c>
      <c r="AI22" s="45" t="str">
        <f t="shared" si="32"/>
        <v/>
      </c>
      <c r="AJ22" s="88" t="str">
        <f t="shared" si="22"/>
        <v/>
      </c>
      <c r="AK22" s="32" t="str">
        <f t="shared" si="23"/>
        <v/>
      </c>
      <c r="AL22" s="29">
        <f t="shared" si="30"/>
        <v>46038</v>
      </c>
      <c r="AM22" s="222" t="str">
        <f t="shared" si="9"/>
        <v/>
      </c>
      <c r="AN22" s="223" t="str">
        <f t="shared" si="10"/>
        <v xml:space="preserve"> BACH1 + IBBA - Partiels TC - Sem.1    </v>
      </c>
      <c r="AO22" s="223" t="str">
        <f t="shared" si="11"/>
        <v/>
      </c>
      <c r="AP22" s="45" t="str">
        <f t="shared" si="12"/>
        <v/>
      </c>
    </row>
    <row r="23" spans="1:42" s="23" customFormat="1" ht="207.75" customHeight="1" thickBot="1" x14ac:dyDescent="0.25">
      <c r="A23" s="88" t="str">
        <f t="shared" si="24"/>
        <v/>
      </c>
      <c r="B23" s="32" t="str">
        <f t="shared" si="13"/>
        <v/>
      </c>
      <c r="C23" s="29">
        <f t="shared" si="31"/>
        <v>45886</v>
      </c>
      <c r="D23" s="36" t="str">
        <f t="shared" si="3"/>
        <v/>
      </c>
      <c r="E23" s="37" t="str">
        <f t="shared" si="3"/>
        <v/>
      </c>
      <c r="F23" s="37" t="str">
        <f t="shared" si="3"/>
        <v/>
      </c>
      <c r="G23" s="38" t="str">
        <f t="shared" si="3"/>
        <v xml:space="preserve"> CONGÉS ÉTÉ ENSEIGNANTS</v>
      </c>
      <c r="H23" s="88" t="str">
        <f t="shared" si="14"/>
        <v/>
      </c>
      <c r="I23" s="32" t="str">
        <f t="shared" si="15"/>
        <v/>
      </c>
      <c r="J23" s="116">
        <f t="shared" si="26"/>
        <v>45917</v>
      </c>
      <c r="K23" s="94" t="str">
        <f t="shared" si="4"/>
        <v/>
      </c>
      <c r="L23" s="37" t="str">
        <f t="shared" si="4"/>
        <v/>
      </c>
      <c r="M23" s="97" t="str">
        <f t="shared" si="4"/>
        <v/>
      </c>
      <c r="N23" s="45" t="str">
        <f t="shared" si="5"/>
        <v/>
      </c>
      <c r="O23" s="88" t="str">
        <f t="shared" si="16"/>
        <v/>
      </c>
      <c r="P23" s="32" t="str">
        <f t="shared" si="17"/>
        <v/>
      </c>
      <c r="Q23" s="122">
        <f t="shared" si="27"/>
        <v>45947</v>
      </c>
      <c r="R23" s="43" t="str">
        <f t="shared" si="6"/>
        <v/>
      </c>
      <c r="S23" s="44" t="str">
        <f t="shared" si="6"/>
        <v/>
      </c>
      <c r="T23" s="44" t="str">
        <f t="shared" si="6"/>
        <v/>
      </c>
      <c r="U23" s="45" t="str">
        <f t="shared" si="6"/>
        <v/>
      </c>
      <c r="V23" s="88">
        <f t="shared" si="18"/>
        <v>47</v>
      </c>
      <c r="W23" s="32" t="str">
        <f t="shared" si="19"/>
        <v/>
      </c>
      <c r="X23" s="29">
        <f t="shared" si="28"/>
        <v>45978</v>
      </c>
      <c r="Y23" s="222" t="str">
        <f t="shared" si="7"/>
        <v/>
      </c>
      <c r="Z23" s="223" t="str">
        <f t="shared" si="7"/>
        <v/>
      </c>
      <c r="AA23" s="253" t="str">
        <f t="shared" si="7"/>
        <v/>
      </c>
      <c r="AB23" s="242" t="str">
        <f t="shared" si="7"/>
        <v/>
      </c>
      <c r="AC23" s="88" t="str">
        <f t="shared" si="20"/>
        <v/>
      </c>
      <c r="AD23" s="32" t="str">
        <f t="shared" si="21"/>
        <v/>
      </c>
      <c r="AE23" s="116">
        <f t="shared" si="29"/>
        <v>46008</v>
      </c>
      <c r="AF23" s="222" t="str">
        <f t="shared" si="32"/>
        <v xml:space="preserve"> PGE2/MSc1 - Partiels TC - Sem.1 (CLA + ALT)</v>
      </c>
      <c r="AG23" s="223" t="str">
        <f t="shared" si="32"/>
        <v xml:space="preserve"> BACH2 - Partiels TC - Sem.1                                                                                            BACH3 (P1) - Partiels TC - Sem.1 (CLA)                                                                                           BACH3 ET (P2) - Partiels TC - Sem.1           </v>
      </c>
      <c r="AH23" s="223" t="str">
        <f t="shared" si="32"/>
        <v xml:space="preserve"> DESSMI1 - Partiels TC - Sem.1 (CLA + ALT)       </v>
      </c>
      <c r="AI23" s="45" t="str">
        <f t="shared" si="32"/>
        <v/>
      </c>
      <c r="AJ23" s="88" t="str">
        <f t="shared" si="22"/>
        <v/>
      </c>
      <c r="AK23" s="32" t="str">
        <f t="shared" si="23"/>
        <v/>
      </c>
      <c r="AL23" s="29">
        <f t="shared" si="30"/>
        <v>46039</v>
      </c>
      <c r="AM23" s="222" t="str">
        <f t="shared" si="9"/>
        <v/>
      </c>
      <c r="AN23" s="223" t="str">
        <f t="shared" si="10"/>
        <v/>
      </c>
      <c r="AO23" s="223" t="str">
        <f t="shared" si="11"/>
        <v/>
      </c>
      <c r="AP23" s="45" t="str">
        <f t="shared" si="12"/>
        <v/>
      </c>
    </row>
    <row r="24" spans="1:42" s="23" customFormat="1" ht="382.9" customHeight="1" thickBot="1" x14ac:dyDescent="0.25">
      <c r="A24" s="88">
        <f t="shared" si="24"/>
        <v>34</v>
      </c>
      <c r="B24" s="32" t="str">
        <f t="shared" si="13"/>
        <v/>
      </c>
      <c r="C24" s="29">
        <f t="shared" si="31"/>
        <v>45887</v>
      </c>
      <c r="D24" s="36" t="str">
        <f t="shared" si="3"/>
        <v/>
      </c>
      <c r="E24" s="37" t="str">
        <f t="shared" si="3"/>
        <v/>
      </c>
      <c r="F24" s="37" t="str">
        <f t="shared" si="3"/>
        <v/>
      </c>
      <c r="G24" s="38" t="str">
        <f t="shared" si="3"/>
        <v xml:space="preserve"> CONGÉS ÉTÉ ENSEIGNANTS</v>
      </c>
      <c r="H24" s="88" t="str">
        <f t="shared" si="14"/>
        <v/>
      </c>
      <c r="I24" s="32" t="str">
        <f t="shared" si="15"/>
        <v/>
      </c>
      <c r="J24" s="116">
        <f t="shared" si="26"/>
        <v>45918</v>
      </c>
      <c r="K24" s="94" t="str">
        <f t="shared" si="4"/>
        <v/>
      </c>
      <c r="L24" s="98" t="str">
        <f t="shared" si="4"/>
        <v/>
      </c>
      <c r="M24" s="97" t="str">
        <f t="shared" si="4"/>
        <v/>
      </c>
      <c r="N24" s="48" t="str">
        <f t="shared" si="5"/>
        <v/>
      </c>
      <c r="O24" s="88" t="str">
        <f t="shared" si="16"/>
        <v/>
      </c>
      <c r="P24" s="32" t="str">
        <f t="shared" si="17"/>
        <v/>
      </c>
      <c r="Q24" s="122">
        <f t="shared" si="27"/>
        <v>45948</v>
      </c>
      <c r="R24" s="43" t="str">
        <f t="shared" si="6"/>
        <v/>
      </c>
      <c r="S24" s="44" t="str">
        <f t="shared" si="6"/>
        <v/>
      </c>
      <c r="T24" s="44" t="str">
        <f t="shared" si="6"/>
        <v/>
      </c>
      <c r="U24" s="45" t="str">
        <f t="shared" si="6"/>
        <v/>
      </c>
      <c r="V24" s="88" t="str">
        <f t="shared" si="18"/>
        <v/>
      </c>
      <c r="W24" s="32" t="str">
        <f t="shared" si="19"/>
        <v/>
      </c>
      <c r="X24" s="29">
        <f t="shared" si="28"/>
        <v>45979</v>
      </c>
      <c r="Y24" s="222" t="str">
        <f t="shared" si="7"/>
        <v xml:space="preserve"> PGE2/MSc1 - Deadline valid. Info. - partiels + rattrapages TC et spécialisations - Sem.1                                                                                                                           PGE3/MSc2 - Deadline valid. Info. - partiels + rattrapages TC - Sem.1 (CLA)    </v>
      </c>
      <c r="Z24" s="223" t="str">
        <f t="shared" si="7"/>
        <v xml:space="preserve">  BACH2 - Deadline valid. Info - partiels + rattrapages - Sem.1                                                       BACH3 (P1) - Deadline valid. Info - partiels + rattrapages - Sem.1 (CLA + ALT)                                                                             BACH3 ET (P2) - Deadline valid. Info - partiels + rattrapages - Sem.1     </v>
      </c>
      <c r="AA24" s="253" t="str">
        <f t="shared" si="7"/>
        <v xml:space="preserve"> MIEX1 - Deadline envoi sujets. partiels- Sem.1  (si nécessaire uniquement - les examens doivent être gérés par les RMOD)                                                                                                            DESSMI1 - Deadline valid. Info. - partiels + rattrapages TC et spécialisations - Sem.1  (CLA + ALT)                                                                                                                                DESSMI2 - Deadline valid. Info. - partiels + rattrapages - Sem.1 (CLA + ALT)</v>
      </c>
      <c r="AB24" s="242" t="str">
        <f t="shared" si="7"/>
        <v/>
      </c>
      <c r="AC24" s="88" t="str">
        <f t="shared" si="20"/>
        <v/>
      </c>
      <c r="AD24" s="32" t="str">
        <f t="shared" si="21"/>
        <v/>
      </c>
      <c r="AE24" s="116">
        <f t="shared" si="29"/>
        <v>46009</v>
      </c>
      <c r="AF24" s="224" t="str">
        <f t="shared" si="32"/>
        <v xml:space="preserve"> PGE2/MSc1 - Partiels TC - Sem.1 (CLA + ALT)</v>
      </c>
      <c r="AG24" s="228" t="str">
        <f t="shared" si="32"/>
        <v xml:space="preserve"> BACH2 - Partiels TC - Sem.1                                                                                            BACH3 (P1) - Partiels TC - Sem.1 (CLA + ALT)                                                                                           BACH3 ET (P2) - Partiels TC - Sem.1           </v>
      </c>
      <c r="AH24" s="228" t="str">
        <f t="shared" si="32"/>
        <v xml:space="preserve"> DESSMI1 - Partiels TC - Sem.1 (CLA + ALT)       </v>
      </c>
      <c r="AI24" s="48" t="str">
        <f t="shared" si="32"/>
        <v/>
      </c>
      <c r="AJ24" s="88" t="str">
        <f t="shared" si="22"/>
        <v/>
      </c>
      <c r="AK24" s="32" t="str">
        <f t="shared" si="23"/>
        <v/>
      </c>
      <c r="AL24" s="29">
        <f t="shared" si="30"/>
        <v>46040</v>
      </c>
      <c r="AM24" s="222" t="str">
        <f t="shared" si="9"/>
        <v/>
      </c>
      <c r="AN24" s="223" t="str">
        <f t="shared" si="10"/>
        <v/>
      </c>
      <c r="AO24" s="223" t="str">
        <f t="shared" si="11"/>
        <v/>
      </c>
      <c r="AP24" s="45" t="str">
        <f t="shared" si="12"/>
        <v/>
      </c>
    </row>
    <row r="25" spans="1:42" s="23" customFormat="1" ht="189.75" customHeight="1" thickBot="1" x14ac:dyDescent="0.25">
      <c r="A25" s="88" t="str">
        <f t="shared" si="24"/>
        <v/>
      </c>
      <c r="B25" s="32" t="str">
        <f t="shared" si="13"/>
        <v/>
      </c>
      <c r="C25" s="29">
        <f t="shared" si="31"/>
        <v>45888</v>
      </c>
      <c r="D25" s="36" t="str">
        <f t="shared" si="3"/>
        <v/>
      </c>
      <c r="E25" s="37" t="str">
        <f t="shared" si="3"/>
        <v/>
      </c>
      <c r="F25" s="37" t="str">
        <f t="shared" si="3"/>
        <v/>
      </c>
      <c r="G25" s="38" t="str">
        <f t="shared" si="3"/>
        <v xml:space="preserve"> CONGÉS ÉTÉ ENSEIGNANTS</v>
      </c>
      <c r="H25" s="88" t="str">
        <f t="shared" si="14"/>
        <v/>
      </c>
      <c r="I25" s="32" t="str">
        <f t="shared" si="15"/>
        <v/>
      </c>
      <c r="J25" s="116">
        <f t="shared" si="26"/>
        <v>45919</v>
      </c>
      <c r="K25" s="36" t="str">
        <f t="shared" si="4"/>
        <v/>
      </c>
      <c r="L25" s="37" t="str">
        <f t="shared" si="4"/>
        <v/>
      </c>
      <c r="M25" s="37" t="str">
        <f t="shared" si="4"/>
        <v/>
      </c>
      <c r="N25" s="45" t="str">
        <f t="shared" si="5"/>
        <v/>
      </c>
      <c r="O25" s="88" t="str">
        <f t="shared" si="16"/>
        <v/>
      </c>
      <c r="P25" s="32" t="str">
        <f t="shared" si="17"/>
        <v/>
      </c>
      <c r="Q25" s="55">
        <f t="shared" si="27"/>
        <v>45949</v>
      </c>
      <c r="R25" s="43" t="str">
        <f t="shared" si="6"/>
        <v/>
      </c>
      <c r="S25" s="44" t="str">
        <f t="shared" si="6"/>
        <v/>
      </c>
      <c r="T25" s="44" t="str">
        <f t="shared" si="6"/>
        <v/>
      </c>
      <c r="U25" s="45" t="str">
        <f t="shared" si="6"/>
        <v/>
      </c>
      <c r="V25" s="88" t="str">
        <f t="shared" si="18"/>
        <v/>
      </c>
      <c r="W25" s="32" t="str">
        <f t="shared" si="19"/>
        <v/>
      </c>
      <c r="X25" s="29">
        <f t="shared" si="28"/>
        <v>45980</v>
      </c>
      <c r="Y25" s="222" t="str">
        <f t="shared" si="7"/>
        <v/>
      </c>
      <c r="Z25" s="225" t="str">
        <f t="shared" si="7"/>
        <v/>
      </c>
      <c r="AA25" s="254" t="str">
        <f t="shared" si="7"/>
        <v/>
      </c>
      <c r="AB25" s="243" t="str">
        <f t="shared" si="7"/>
        <v/>
      </c>
      <c r="AC25" s="88" t="str">
        <f t="shared" si="20"/>
        <v/>
      </c>
      <c r="AD25" s="32" t="str">
        <f t="shared" si="21"/>
        <v/>
      </c>
      <c r="AE25" s="116">
        <f t="shared" si="29"/>
        <v>46010</v>
      </c>
      <c r="AF25" s="222" t="str">
        <f t="shared" si="32"/>
        <v/>
      </c>
      <c r="AG25" s="223" t="str">
        <f t="shared" si="32"/>
        <v xml:space="preserve"> BACH2 - Partiels TC - Sem.1                                                                                            BACH3 (P1) - Partiels TC - Sem.1 (CLA + ALT)                                                                                         BACH3 ET (P2) - Partiels TC - Sem.1           </v>
      </c>
      <c r="AH25" s="223" t="str">
        <f t="shared" si="32"/>
        <v/>
      </c>
      <c r="AI25" s="45" t="str">
        <f t="shared" si="32"/>
        <v/>
      </c>
      <c r="AJ25" s="88">
        <f t="shared" si="22"/>
        <v>4</v>
      </c>
      <c r="AK25" s="32" t="str">
        <f t="shared" si="23"/>
        <v/>
      </c>
      <c r="AL25" s="29">
        <f t="shared" si="30"/>
        <v>46041</v>
      </c>
      <c r="AM25" s="222" t="str">
        <f t="shared" si="9"/>
        <v/>
      </c>
      <c r="AN25" s="223" t="str">
        <f t="shared" si="10"/>
        <v/>
      </c>
      <c r="AO25" s="223" t="str">
        <f t="shared" si="11"/>
        <v/>
      </c>
      <c r="AP25" s="45" t="str">
        <f t="shared" si="12"/>
        <v/>
      </c>
    </row>
    <row r="26" spans="1:42" s="23" customFormat="1" ht="60.75" thickBot="1" x14ac:dyDescent="0.25">
      <c r="A26" s="88" t="str">
        <f t="shared" si="24"/>
        <v/>
      </c>
      <c r="B26" s="32" t="str">
        <f t="shared" si="13"/>
        <v/>
      </c>
      <c r="C26" s="29">
        <f t="shared" si="31"/>
        <v>45889</v>
      </c>
      <c r="D26" s="36" t="str">
        <f t="shared" si="3"/>
        <v/>
      </c>
      <c r="E26" s="37" t="str">
        <f t="shared" si="3"/>
        <v/>
      </c>
      <c r="F26" s="37" t="str">
        <f t="shared" si="3"/>
        <v/>
      </c>
      <c r="G26" s="38" t="str">
        <f t="shared" si="3"/>
        <v xml:space="preserve"> CONGÉS ÉTÉ ENSEIGNANTS</v>
      </c>
      <c r="H26" s="88" t="str">
        <f t="shared" si="14"/>
        <v/>
      </c>
      <c r="I26" s="32" t="str">
        <f t="shared" si="15"/>
        <v/>
      </c>
      <c r="J26" s="116">
        <f t="shared" si="26"/>
        <v>45920</v>
      </c>
      <c r="K26" s="36" t="str">
        <f t="shared" si="4"/>
        <v/>
      </c>
      <c r="L26" s="37" t="str">
        <f t="shared" si="4"/>
        <v/>
      </c>
      <c r="M26" s="37" t="str">
        <f t="shared" si="4"/>
        <v/>
      </c>
      <c r="N26" s="45" t="str">
        <f t="shared" si="5"/>
        <v/>
      </c>
      <c r="O26" s="88">
        <f t="shared" si="16"/>
        <v>43</v>
      </c>
      <c r="P26" s="32" t="str">
        <f t="shared" si="17"/>
        <v/>
      </c>
      <c r="Q26" s="55">
        <f t="shared" si="27"/>
        <v>45950</v>
      </c>
      <c r="R26" s="43" t="str">
        <f t="shared" si="6"/>
        <v/>
      </c>
      <c r="S26" s="44" t="str">
        <f t="shared" si="6"/>
        <v/>
      </c>
      <c r="T26" s="44" t="str">
        <f t="shared" si="6"/>
        <v/>
      </c>
      <c r="U26" s="45" t="str">
        <f t="shared" si="6"/>
        <v/>
      </c>
      <c r="V26" s="88" t="str">
        <f t="shared" si="18"/>
        <v/>
      </c>
      <c r="W26" s="32" t="str">
        <f t="shared" si="19"/>
        <v/>
      </c>
      <c r="X26" s="29">
        <f t="shared" si="28"/>
        <v>45981</v>
      </c>
      <c r="Y26" s="224" t="str">
        <f t="shared" si="7"/>
        <v/>
      </c>
      <c r="Z26" s="225" t="str">
        <f t="shared" si="7"/>
        <v/>
      </c>
      <c r="AA26" s="254" t="str">
        <f t="shared" si="7"/>
        <v/>
      </c>
      <c r="AB26" s="243" t="str">
        <f t="shared" si="7"/>
        <v/>
      </c>
      <c r="AC26" s="88" t="str">
        <f t="shared" si="20"/>
        <v/>
      </c>
      <c r="AD26" s="32" t="str">
        <f t="shared" si="21"/>
        <v/>
      </c>
      <c r="AE26" s="116">
        <f t="shared" si="29"/>
        <v>46011</v>
      </c>
      <c r="AF26" s="222" t="str">
        <f t="shared" si="32"/>
        <v/>
      </c>
      <c r="AG26" s="223" t="str">
        <f t="shared" si="32"/>
        <v/>
      </c>
      <c r="AH26" s="223" t="str">
        <f t="shared" si="32"/>
        <v/>
      </c>
      <c r="AI26" s="45" t="str">
        <f t="shared" si="32"/>
        <v/>
      </c>
      <c r="AJ26" s="88" t="str">
        <f t="shared" si="22"/>
        <v/>
      </c>
      <c r="AK26" s="32" t="str">
        <f t="shared" si="23"/>
        <v/>
      </c>
      <c r="AL26" s="29">
        <f t="shared" si="30"/>
        <v>46042</v>
      </c>
      <c r="AM26" s="222" t="str">
        <f t="shared" si="9"/>
        <v/>
      </c>
      <c r="AN26" s="223" t="str">
        <f t="shared" si="10"/>
        <v/>
      </c>
      <c r="AO26" s="223" t="str">
        <f t="shared" si="11"/>
        <v/>
      </c>
      <c r="AP26" s="45" t="str">
        <f t="shared" si="12"/>
        <v/>
      </c>
    </row>
    <row r="27" spans="1:42" s="23" customFormat="1" ht="129.75" customHeight="1" thickBot="1" x14ac:dyDescent="0.25">
      <c r="A27" s="88" t="str">
        <f t="shared" si="24"/>
        <v/>
      </c>
      <c r="B27" s="32" t="str">
        <f t="shared" si="13"/>
        <v/>
      </c>
      <c r="C27" s="30">
        <f t="shared" si="31"/>
        <v>45890</v>
      </c>
      <c r="D27" s="39" t="str">
        <f t="shared" si="3"/>
        <v/>
      </c>
      <c r="E27" s="40" t="str">
        <f t="shared" si="3"/>
        <v/>
      </c>
      <c r="F27" s="37" t="str">
        <f t="shared" si="3"/>
        <v/>
      </c>
      <c r="G27" s="41" t="str">
        <f t="shared" si="3"/>
        <v xml:space="preserve"> CONGÉS ÉTÉ ENSEIGNANTS</v>
      </c>
      <c r="H27" s="88" t="str">
        <f t="shared" si="14"/>
        <v/>
      </c>
      <c r="I27" s="32" t="str">
        <f t="shared" si="15"/>
        <v/>
      </c>
      <c r="J27" s="29">
        <f t="shared" si="26"/>
        <v>45921</v>
      </c>
      <c r="K27" s="36" t="str">
        <f t="shared" si="4"/>
        <v/>
      </c>
      <c r="L27" s="37" t="str">
        <f t="shared" si="4"/>
        <v/>
      </c>
      <c r="M27" s="37" t="str">
        <f t="shared" si="4"/>
        <v/>
      </c>
      <c r="N27" s="45" t="str">
        <f t="shared" si="5"/>
        <v/>
      </c>
      <c r="O27" s="88" t="str">
        <f t="shared" si="16"/>
        <v/>
      </c>
      <c r="P27" s="32" t="str">
        <f t="shared" si="17"/>
        <v/>
      </c>
      <c r="Q27" s="55">
        <f t="shared" si="27"/>
        <v>45951</v>
      </c>
      <c r="R27" s="43" t="str">
        <f t="shared" si="6"/>
        <v/>
      </c>
      <c r="S27" s="44" t="str">
        <f t="shared" si="6"/>
        <v/>
      </c>
      <c r="T27" s="44" t="str">
        <f t="shared" si="6"/>
        <v/>
      </c>
      <c r="U27" s="45" t="str">
        <f t="shared" si="6"/>
        <v/>
      </c>
      <c r="V27" s="88" t="str">
        <f t="shared" si="18"/>
        <v/>
      </c>
      <c r="W27" s="32" t="str">
        <f t="shared" si="19"/>
        <v/>
      </c>
      <c r="X27" s="29">
        <f t="shared" si="28"/>
        <v>45982</v>
      </c>
      <c r="Y27" s="222" t="str">
        <f t="shared" si="7"/>
        <v/>
      </c>
      <c r="Z27" s="223" t="str">
        <f t="shared" si="7"/>
        <v/>
      </c>
      <c r="AA27" s="253" t="str">
        <f t="shared" si="7"/>
        <v/>
      </c>
      <c r="AB27" s="242" t="str">
        <f t="shared" si="7"/>
        <v/>
      </c>
      <c r="AC27" s="88" t="str">
        <f t="shared" si="20"/>
        <v/>
      </c>
      <c r="AD27" s="32" t="str">
        <f t="shared" si="21"/>
        <v/>
      </c>
      <c r="AE27" s="29">
        <f t="shared" si="29"/>
        <v>46012</v>
      </c>
      <c r="AF27" s="222" t="str">
        <f t="shared" si="32"/>
        <v/>
      </c>
      <c r="AG27" s="223" t="str">
        <f t="shared" si="32"/>
        <v/>
      </c>
      <c r="AH27" s="223" t="str">
        <f t="shared" si="32"/>
        <v/>
      </c>
      <c r="AI27" s="45" t="str">
        <f t="shared" si="32"/>
        <v xml:space="preserve"> CONGÉS FIN D'ANNÉE ENSEIGNANTS</v>
      </c>
      <c r="AJ27" s="88" t="str">
        <f t="shared" si="22"/>
        <v/>
      </c>
      <c r="AK27" s="32" t="str">
        <f t="shared" si="23"/>
        <v/>
      </c>
      <c r="AL27" s="29">
        <f t="shared" si="30"/>
        <v>46043</v>
      </c>
      <c r="AM27" s="222" t="str">
        <f t="shared" si="9"/>
        <v xml:space="preserve"> PGE3/MSc2 - Deadline envoi sujets - partiels + rattrapages TC - Sem.1 (ALT.)      </v>
      </c>
      <c r="AN27" s="223" t="str">
        <f t="shared" si="10"/>
        <v/>
      </c>
      <c r="AO27" s="223" t="str">
        <f t="shared" si="11"/>
        <v xml:space="preserve"> MIEX1 -  Jury SEM 1</v>
      </c>
      <c r="AP27" s="45" t="str">
        <f t="shared" si="12"/>
        <v/>
      </c>
    </row>
    <row r="28" spans="1:42" s="23" customFormat="1" ht="60.75" thickBot="1" x14ac:dyDescent="0.25">
      <c r="A28" s="88" t="str">
        <f t="shared" si="24"/>
        <v/>
      </c>
      <c r="B28" s="32" t="str">
        <f t="shared" si="13"/>
        <v/>
      </c>
      <c r="C28" s="29">
        <f t="shared" si="31"/>
        <v>45891</v>
      </c>
      <c r="D28" s="36" t="str">
        <f t="shared" si="3"/>
        <v/>
      </c>
      <c r="E28" s="37" t="str">
        <f t="shared" si="3"/>
        <v/>
      </c>
      <c r="F28" s="37" t="str">
        <f t="shared" si="3"/>
        <v/>
      </c>
      <c r="G28" s="38" t="str">
        <f t="shared" si="3"/>
        <v xml:space="preserve"> CONGÉS ÉTÉ ENSEIGNANTS</v>
      </c>
      <c r="H28" s="88">
        <f t="shared" si="14"/>
        <v>39</v>
      </c>
      <c r="I28" s="32" t="str">
        <f t="shared" si="15"/>
        <v/>
      </c>
      <c r="J28" s="29">
        <f t="shared" si="26"/>
        <v>45922</v>
      </c>
      <c r="K28" s="36" t="str">
        <f t="shared" si="4"/>
        <v/>
      </c>
      <c r="L28" s="37" t="str">
        <f t="shared" si="4"/>
        <v/>
      </c>
      <c r="M28" s="37" t="str">
        <f t="shared" si="4"/>
        <v/>
      </c>
      <c r="N28" s="45" t="str">
        <f t="shared" si="5"/>
        <v/>
      </c>
      <c r="O28" s="88" t="str">
        <f t="shared" si="16"/>
        <v/>
      </c>
      <c r="P28" s="32" t="str">
        <f t="shared" si="17"/>
        <v/>
      </c>
      <c r="Q28" s="55">
        <f t="shared" si="27"/>
        <v>45952</v>
      </c>
      <c r="R28" s="43" t="str">
        <f t="shared" si="6"/>
        <v/>
      </c>
      <c r="S28" s="44" t="str">
        <f t="shared" si="6"/>
        <v/>
      </c>
      <c r="T28" s="44" t="str">
        <f t="shared" si="6"/>
        <v/>
      </c>
      <c r="U28" s="45" t="str">
        <f t="shared" si="6"/>
        <v/>
      </c>
      <c r="V28" s="88" t="str">
        <f t="shared" si="18"/>
        <v/>
      </c>
      <c r="W28" s="32" t="str">
        <f t="shared" si="19"/>
        <v/>
      </c>
      <c r="X28" s="29">
        <f t="shared" si="28"/>
        <v>45983</v>
      </c>
      <c r="Y28" s="222" t="str">
        <f t="shared" si="7"/>
        <v/>
      </c>
      <c r="Z28" s="223" t="str">
        <f t="shared" si="7"/>
        <v/>
      </c>
      <c r="AA28" s="253" t="str">
        <f t="shared" si="7"/>
        <v/>
      </c>
      <c r="AB28" s="242" t="str">
        <f t="shared" si="7"/>
        <v/>
      </c>
      <c r="AC28" s="88">
        <f t="shared" si="20"/>
        <v>52</v>
      </c>
      <c r="AD28" s="32" t="str">
        <f t="shared" si="21"/>
        <v/>
      </c>
      <c r="AE28" s="29">
        <f t="shared" si="29"/>
        <v>46013</v>
      </c>
      <c r="AF28" s="357" t="str">
        <f t="shared" si="32"/>
        <v>CONGÉS FIN D'ANNÉE NPB</v>
      </c>
      <c r="AG28" s="360" t="str">
        <f t="shared" si="32"/>
        <v>CONGÉS FIN D'ANNÉE NPB</v>
      </c>
      <c r="AH28" s="360" t="str">
        <f t="shared" si="32"/>
        <v>CONGÉS FIN D'ANNÉE NPB</v>
      </c>
      <c r="AI28" s="45" t="str">
        <f t="shared" si="32"/>
        <v xml:space="preserve"> CONGÉS FIN D'ANNÉE ENSEIGNANTS</v>
      </c>
      <c r="AJ28" s="88" t="str">
        <f t="shared" si="22"/>
        <v/>
      </c>
      <c r="AK28" s="32" t="str">
        <f t="shared" si="23"/>
        <v/>
      </c>
      <c r="AL28" s="29">
        <f t="shared" si="30"/>
        <v>46044</v>
      </c>
      <c r="AM28" s="224" t="str">
        <f t="shared" si="9"/>
        <v/>
      </c>
      <c r="AN28" s="228" t="str">
        <f t="shared" si="10"/>
        <v/>
      </c>
      <c r="AO28" s="228" t="str">
        <f t="shared" si="11"/>
        <v/>
      </c>
      <c r="AP28" s="48" t="str">
        <f t="shared" si="12"/>
        <v/>
      </c>
    </row>
    <row r="29" spans="1:42" s="23" customFormat="1" ht="60.75" thickBot="1" x14ac:dyDescent="0.25">
      <c r="A29" s="88" t="str">
        <f t="shared" si="24"/>
        <v/>
      </c>
      <c r="B29" s="32" t="str">
        <f t="shared" si="13"/>
        <v/>
      </c>
      <c r="C29" s="29">
        <f t="shared" si="31"/>
        <v>45892</v>
      </c>
      <c r="D29" s="36" t="str">
        <f t="shared" si="3"/>
        <v/>
      </c>
      <c r="E29" s="37" t="str">
        <f t="shared" si="3"/>
        <v/>
      </c>
      <c r="F29" s="37" t="str">
        <f t="shared" si="3"/>
        <v/>
      </c>
      <c r="G29" s="38" t="str">
        <f t="shared" si="3"/>
        <v xml:space="preserve"> CONGÉS ÉTÉ ENSEIGNANTS</v>
      </c>
      <c r="H29" s="88" t="str">
        <f t="shared" si="14"/>
        <v/>
      </c>
      <c r="I29" s="32" t="str">
        <f t="shared" si="15"/>
        <v/>
      </c>
      <c r="J29" s="29">
        <f t="shared" si="26"/>
        <v>45923</v>
      </c>
      <c r="K29" s="94" t="str">
        <f t="shared" si="4"/>
        <v/>
      </c>
      <c r="L29" s="97" t="str">
        <f t="shared" si="4"/>
        <v/>
      </c>
      <c r="M29" s="37" t="str">
        <f t="shared" si="4"/>
        <v/>
      </c>
      <c r="N29" s="45" t="str">
        <f t="shared" si="5"/>
        <v/>
      </c>
      <c r="O29" s="88" t="str">
        <f t="shared" si="16"/>
        <v/>
      </c>
      <c r="P29" s="32" t="str">
        <f t="shared" si="17"/>
        <v/>
      </c>
      <c r="Q29" s="29">
        <f t="shared" si="27"/>
        <v>45953</v>
      </c>
      <c r="R29" s="46" t="str">
        <f t="shared" si="6"/>
        <v/>
      </c>
      <c r="S29" s="47" t="str">
        <f t="shared" si="6"/>
        <v/>
      </c>
      <c r="T29" s="47" t="str">
        <f t="shared" si="6"/>
        <v/>
      </c>
      <c r="U29" s="48" t="str">
        <f t="shared" si="6"/>
        <v/>
      </c>
      <c r="V29" s="88" t="str">
        <f t="shared" si="18"/>
        <v/>
      </c>
      <c r="W29" s="32" t="str">
        <f t="shared" si="19"/>
        <v/>
      </c>
      <c r="X29" s="29">
        <f t="shared" si="28"/>
        <v>45984</v>
      </c>
      <c r="Y29" s="222" t="str">
        <f t="shared" si="7"/>
        <v/>
      </c>
      <c r="Z29" s="223" t="str">
        <f t="shared" si="7"/>
        <v/>
      </c>
      <c r="AA29" s="253" t="str">
        <f t="shared" si="7"/>
        <v/>
      </c>
      <c r="AB29" s="242" t="str">
        <f t="shared" si="7"/>
        <v/>
      </c>
      <c r="AC29" s="88" t="str">
        <f t="shared" si="20"/>
        <v/>
      </c>
      <c r="AD29" s="32" t="str">
        <f t="shared" si="21"/>
        <v/>
      </c>
      <c r="AE29" s="29">
        <f t="shared" si="29"/>
        <v>46014</v>
      </c>
      <c r="AF29" s="358"/>
      <c r="AG29" s="361"/>
      <c r="AH29" s="361"/>
      <c r="AI29" s="45" t="str">
        <f t="shared" si="32"/>
        <v xml:space="preserve"> CONGÉS FIN D'ANNÉE ENSEIGNANTS</v>
      </c>
      <c r="AJ29" s="88" t="str">
        <f t="shared" si="22"/>
        <v/>
      </c>
      <c r="AK29" s="32" t="str">
        <f t="shared" si="23"/>
        <v/>
      </c>
      <c r="AL29" s="29">
        <f t="shared" si="30"/>
        <v>46045</v>
      </c>
      <c r="AM29" s="222" t="str">
        <f t="shared" si="9"/>
        <v/>
      </c>
      <c r="AN29" s="223" t="str">
        <f t="shared" si="10"/>
        <v/>
      </c>
      <c r="AO29" s="223" t="str">
        <f t="shared" si="11"/>
        <v/>
      </c>
      <c r="AP29" s="45" t="str">
        <f t="shared" si="12"/>
        <v/>
      </c>
    </row>
    <row r="30" spans="1:42" s="23" customFormat="1" ht="60.75" thickBot="1" x14ac:dyDescent="0.25">
      <c r="A30" s="88" t="str">
        <f t="shared" si="24"/>
        <v/>
      </c>
      <c r="B30" s="32" t="str">
        <f t="shared" si="13"/>
        <v/>
      </c>
      <c r="C30" s="29">
        <f t="shared" si="31"/>
        <v>45893</v>
      </c>
      <c r="D30" s="36" t="str">
        <f t="shared" si="3"/>
        <v/>
      </c>
      <c r="E30" s="37" t="str">
        <f t="shared" si="3"/>
        <v/>
      </c>
      <c r="F30" s="37" t="str">
        <f t="shared" si="3"/>
        <v/>
      </c>
      <c r="G30" s="38" t="str">
        <f t="shared" si="3"/>
        <v xml:space="preserve"> CONGÉS ÉTÉ ENSEIGNANTS</v>
      </c>
      <c r="H30" s="88" t="str">
        <f t="shared" si="14"/>
        <v/>
      </c>
      <c r="I30" s="32" t="str">
        <f t="shared" si="15"/>
        <v/>
      </c>
      <c r="J30" s="29">
        <f t="shared" si="26"/>
        <v>45924</v>
      </c>
      <c r="K30" s="94" t="str">
        <f t="shared" si="4"/>
        <v/>
      </c>
      <c r="L30" s="37" t="str">
        <f t="shared" si="4"/>
        <v/>
      </c>
      <c r="M30" s="97" t="str">
        <f t="shared" si="4"/>
        <v/>
      </c>
      <c r="N30" s="45" t="str">
        <f t="shared" si="5"/>
        <v/>
      </c>
      <c r="O30" s="88" t="str">
        <f t="shared" si="16"/>
        <v/>
      </c>
      <c r="P30" s="32" t="str">
        <f t="shared" si="17"/>
        <v/>
      </c>
      <c r="Q30" s="29">
        <f t="shared" si="27"/>
        <v>45954</v>
      </c>
      <c r="R30" s="43" t="str">
        <f t="shared" si="6"/>
        <v/>
      </c>
      <c r="S30" s="44" t="str">
        <f t="shared" si="6"/>
        <v/>
      </c>
      <c r="T30" s="44" t="str">
        <f t="shared" si="6"/>
        <v/>
      </c>
      <c r="U30" s="45" t="str">
        <f t="shared" si="6"/>
        <v/>
      </c>
      <c r="V30" s="88">
        <f t="shared" si="18"/>
        <v>48</v>
      </c>
      <c r="W30" s="32" t="str">
        <f t="shared" si="19"/>
        <v/>
      </c>
      <c r="X30" s="29">
        <f t="shared" si="28"/>
        <v>45985</v>
      </c>
      <c r="Y30" s="222" t="str">
        <f t="shared" si="7"/>
        <v/>
      </c>
      <c r="Z30" s="223" t="str">
        <f t="shared" si="7"/>
        <v/>
      </c>
      <c r="AA30" s="253" t="str">
        <f t="shared" si="7"/>
        <v/>
      </c>
      <c r="AB30" s="242" t="str">
        <f t="shared" si="7"/>
        <v/>
      </c>
      <c r="AC30" s="88" t="str">
        <f t="shared" si="20"/>
        <v/>
      </c>
      <c r="AD30" s="32" t="str">
        <f t="shared" si="21"/>
        <v/>
      </c>
      <c r="AE30" s="29">
        <f t="shared" si="29"/>
        <v>46015</v>
      </c>
      <c r="AF30" s="359"/>
      <c r="AG30" s="362"/>
      <c r="AH30" s="362"/>
      <c r="AI30" s="45" t="str">
        <f t="shared" si="32"/>
        <v xml:space="preserve"> CONGÉS FIN D'ANNÉE ENSEIGNANTS</v>
      </c>
      <c r="AJ30" s="88" t="str">
        <f t="shared" si="22"/>
        <v/>
      </c>
      <c r="AK30" s="32" t="str">
        <f t="shared" si="23"/>
        <v/>
      </c>
      <c r="AL30" s="29">
        <f t="shared" si="30"/>
        <v>46046</v>
      </c>
      <c r="AM30" s="222" t="str">
        <f t="shared" si="9"/>
        <v/>
      </c>
      <c r="AN30" s="223" t="str">
        <f t="shared" si="10"/>
        <v/>
      </c>
      <c r="AO30" s="223" t="str">
        <f t="shared" si="11"/>
        <v/>
      </c>
      <c r="AP30" s="45" t="str">
        <f t="shared" si="12"/>
        <v/>
      </c>
    </row>
    <row r="31" spans="1:42" s="23" customFormat="1" ht="307.89999999999998" customHeight="1" thickBot="1" x14ac:dyDescent="0.25">
      <c r="A31" s="88">
        <f t="shared" si="24"/>
        <v>35</v>
      </c>
      <c r="B31" s="32" t="str">
        <f t="shared" si="13"/>
        <v/>
      </c>
      <c r="C31" s="29">
        <f t="shared" si="31"/>
        <v>45894</v>
      </c>
      <c r="D31" s="36" t="str">
        <f t="shared" si="3"/>
        <v/>
      </c>
      <c r="E31" s="37" t="str">
        <f t="shared" si="3"/>
        <v/>
      </c>
      <c r="F31" s="37" t="str">
        <f t="shared" si="3"/>
        <v/>
      </c>
      <c r="G31" s="38" t="str">
        <f t="shared" si="3"/>
        <v/>
      </c>
      <c r="H31" s="88" t="str">
        <f t="shared" si="14"/>
        <v/>
      </c>
      <c r="I31" s="32" t="str">
        <f t="shared" si="15"/>
        <v/>
      </c>
      <c r="J31" s="29">
        <f t="shared" si="26"/>
        <v>45925</v>
      </c>
      <c r="K31" s="94" t="str">
        <f t="shared" si="4"/>
        <v/>
      </c>
      <c r="L31" s="98" t="str">
        <f t="shared" si="4"/>
        <v/>
      </c>
      <c r="M31" s="97" t="str">
        <f t="shared" si="4"/>
        <v/>
      </c>
      <c r="N31" s="48" t="str">
        <f t="shared" si="5"/>
        <v/>
      </c>
      <c r="O31" s="88" t="str">
        <f t="shared" si="16"/>
        <v/>
      </c>
      <c r="P31" s="32" t="str">
        <f t="shared" si="17"/>
        <v/>
      </c>
      <c r="Q31" s="29">
        <f t="shared" si="27"/>
        <v>45955</v>
      </c>
      <c r="R31" s="43" t="str">
        <f t="shared" si="6"/>
        <v/>
      </c>
      <c r="S31" s="44" t="str">
        <f t="shared" si="6"/>
        <v/>
      </c>
      <c r="T31" s="44" t="str">
        <f t="shared" si="6"/>
        <v/>
      </c>
      <c r="U31" s="45" t="str">
        <f t="shared" si="6"/>
        <v/>
      </c>
      <c r="V31" s="88" t="str">
        <f t="shared" si="18"/>
        <v/>
      </c>
      <c r="W31" s="32" t="str">
        <f t="shared" si="19"/>
        <v/>
      </c>
      <c r="X31" s="29">
        <f t="shared" si="28"/>
        <v>45986</v>
      </c>
      <c r="Y31" s="222" t="str">
        <f t="shared" si="7"/>
        <v xml:space="preserve"> PGE2/MSc1 - Deadline envoi sujets - partiels + rattrapages TC et spécialisations - Sem.1                                                                                                          PGE3/MSc2 - Deadline envoi sujets - partiels + rattrapages TC - Sem.1 (CLA)    </v>
      </c>
      <c r="Z31" s="223" t="str">
        <f t="shared" si="7"/>
        <v xml:space="preserve"> BACH2 - Deadline envoi sujets - partiels + rattrapages - Sem.1                                                      BACH3 (P1) - Deadline envoi sujets - partiels + rattrapages - Sem.1 (CLA + ALT)                                                    BACH3 ET (P2) - Deadline envoi sujets -  partiels + rattrapages - Sem.1     </v>
      </c>
      <c r="AA31" s="253" t="str">
        <f t="shared" si="7"/>
        <v xml:space="preserve"> DESSMI1 - Deadline envoi sujets - partiels + rattrapages TC et spécialisations - Sem.1 (CLA + ALT)                                                                                                                                                         DESSMI2 - Deadline envoi sujets - partiels + rattrapages TC - Sem.1 (CLA)</v>
      </c>
      <c r="AB31" s="242" t="str">
        <f t="shared" si="7"/>
        <v/>
      </c>
      <c r="AC31" s="88" t="str">
        <f t="shared" si="20"/>
        <v/>
      </c>
      <c r="AD31" s="32" t="str">
        <f t="shared" si="21"/>
        <v/>
      </c>
      <c r="AE31" s="29">
        <f t="shared" si="29"/>
        <v>46016</v>
      </c>
      <c r="AF31" s="224" t="str">
        <f t="shared" si="32"/>
        <v>Férié  NPB</v>
      </c>
      <c r="AG31" s="228" t="str">
        <f t="shared" si="32"/>
        <v>Férié  NPB</v>
      </c>
      <c r="AH31" s="228" t="str">
        <f t="shared" si="32"/>
        <v>Férié  NPB</v>
      </c>
      <c r="AI31" s="48" t="str">
        <f t="shared" si="32"/>
        <v xml:space="preserve"> Férié NPB
CONGÉ FIN D'ANNÉE ENSEIGNANTS</v>
      </c>
      <c r="AJ31" s="88" t="str">
        <f t="shared" si="22"/>
        <v/>
      </c>
      <c r="AK31" s="32" t="str">
        <f t="shared" si="23"/>
        <v/>
      </c>
      <c r="AL31" s="29">
        <f t="shared" si="30"/>
        <v>46047</v>
      </c>
      <c r="AM31" s="222" t="str">
        <f t="shared" si="9"/>
        <v/>
      </c>
      <c r="AN31" s="223" t="str">
        <f t="shared" si="10"/>
        <v/>
      </c>
      <c r="AO31" s="223" t="str">
        <f t="shared" si="11"/>
        <v/>
      </c>
      <c r="AP31" s="45" t="str">
        <f t="shared" si="12"/>
        <v/>
      </c>
    </row>
    <row r="32" spans="1:42" s="23" customFormat="1" ht="255.75" customHeight="1" thickBot="1" x14ac:dyDescent="0.25">
      <c r="A32" s="88" t="str">
        <f t="shared" si="24"/>
        <v/>
      </c>
      <c r="B32" s="32" t="str">
        <f t="shared" si="13"/>
        <v/>
      </c>
      <c r="C32" s="29">
        <f t="shared" si="31"/>
        <v>45895</v>
      </c>
      <c r="D32" s="36" t="str">
        <f t="shared" si="3"/>
        <v/>
      </c>
      <c r="E32" s="37" t="str">
        <f t="shared" si="3"/>
        <v/>
      </c>
      <c r="F32" s="37" t="str">
        <f t="shared" si="3"/>
        <v/>
      </c>
      <c r="G32" s="38" t="str">
        <f t="shared" si="3"/>
        <v/>
      </c>
      <c r="H32" s="88" t="str">
        <f t="shared" si="14"/>
        <v/>
      </c>
      <c r="I32" s="32" t="str">
        <f t="shared" si="15"/>
        <v/>
      </c>
      <c r="J32" s="29">
        <f t="shared" si="26"/>
        <v>45926</v>
      </c>
      <c r="K32" s="36" t="str">
        <f t="shared" si="4"/>
        <v/>
      </c>
      <c r="L32" s="37" t="str">
        <f t="shared" si="4"/>
        <v/>
      </c>
      <c r="M32" s="37" t="str">
        <f t="shared" si="4"/>
        <v/>
      </c>
      <c r="N32" s="45" t="str">
        <f t="shared" si="5"/>
        <v/>
      </c>
      <c r="O32" s="88" t="str">
        <f t="shared" si="16"/>
        <v/>
      </c>
      <c r="P32" s="32" t="str">
        <f t="shared" si="17"/>
        <v/>
      </c>
      <c r="Q32" s="29">
        <f t="shared" si="27"/>
        <v>45956</v>
      </c>
      <c r="R32" s="43" t="str">
        <f t="shared" si="6"/>
        <v/>
      </c>
      <c r="S32" s="44" t="str">
        <f t="shared" si="6"/>
        <v/>
      </c>
      <c r="T32" s="44" t="str">
        <f t="shared" si="6"/>
        <v/>
      </c>
      <c r="U32" s="45" t="str">
        <f t="shared" si="6"/>
        <v/>
      </c>
      <c r="V32" s="88" t="str">
        <f t="shared" si="18"/>
        <v/>
      </c>
      <c r="W32" s="32" t="str">
        <f t="shared" si="19"/>
        <v/>
      </c>
      <c r="X32" s="29">
        <f t="shared" si="28"/>
        <v>45987</v>
      </c>
      <c r="Y32" s="222" t="str">
        <f t="shared" si="7"/>
        <v/>
      </c>
      <c r="Z32" s="225" t="str">
        <f t="shared" si="7"/>
        <v xml:space="preserve"> BACH1 + IBBA - Deadline valid. Info. - partiels + rattrapages - Sem.1 </v>
      </c>
      <c r="AA32" s="254" t="str">
        <f t="shared" si="7"/>
        <v/>
      </c>
      <c r="AB32" s="243" t="str">
        <f t="shared" si="7"/>
        <v/>
      </c>
      <c r="AC32" s="88" t="str">
        <f t="shared" si="20"/>
        <v/>
      </c>
      <c r="AD32" s="32" t="str">
        <f t="shared" si="21"/>
        <v/>
      </c>
      <c r="AE32" s="29">
        <f t="shared" si="29"/>
        <v>46017</v>
      </c>
      <c r="AF32" s="351" t="str">
        <f t="shared" si="32"/>
        <v>CONGÉS FIN D'ANNÉE NPB
Férié B</v>
      </c>
      <c r="AG32" s="349" t="str">
        <f t="shared" si="32"/>
        <v>CONGÉS FIN D'ANNÉE NPB
Férié B</v>
      </c>
      <c r="AH32" s="349" t="str">
        <f t="shared" si="32"/>
        <v>CONGÉS FIN D'ANNÉE NPB
Férié B</v>
      </c>
      <c r="AI32" s="45" t="str">
        <f t="shared" si="32"/>
        <v xml:space="preserve"> Férié B
CONGÉ FIN D'ANNÉE ENSEIGNANTS</v>
      </c>
      <c r="AJ32" s="88">
        <f t="shared" si="22"/>
        <v>5</v>
      </c>
      <c r="AK32" s="32" t="str">
        <f t="shared" si="23"/>
        <v/>
      </c>
      <c r="AL32" s="29">
        <f t="shared" si="30"/>
        <v>46048</v>
      </c>
      <c r="AM32" s="222" t="str">
        <f t="shared" si="9"/>
        <v xml:space="preserve"> PGE2/MSc1 - Deadline saisie des notes CF - Sem.1            </v>
      </c>
      <c r="AN32" s="223" t="str">
        <f t="shared" si="10"/>
        <v xml:space="preserve"> BACH2 - Deadline saisie des notes CF - Sem.1                                                                                                         BACH3 (P1) - Deadline saisie des notes CF - Sem.1 (CLA + ALT)                                                                                              BACH3 ET (P2) - Deadline saisie des notes CF - Sem.1 </v>
      </c>
      <c r="AO32" s="223" t="str">
        <f t="shared" si="11"/>
        <v xml:space="preserve"> DESSMI1 - Deadline saisie des notes CF - Sem.1 (CLA + ALT)      </v>
      </c>
      <c r="AP32" s="45" t="str">
        <f t="shared" si="12"/>
        <v/>
      </c>
    </row>
    <row r="33" spans="1:42" s="23" customFormat="1" ht="60.75" thickBot="1" x14ac:dyDescent="0.25">
      <c r="A33" s="88" t="str">
        <f t="shared" si="24"/>
        <v/>
      </c>
      <c r="B33" s="32" t="str">
        <f t="shared" si="13"/>
        <v/>
      </c>
      <c r="C33" s="29">
        <f t="shared" si="31"/>
        <v>45896</v>
      </c>
      <c r="D33" s="36" t="str">
        <f t="shared" si="3"/>
        <v/>
      </c>
      <c r="E33" s="37" t="str">
        <f t="shared" si="3"/>
        <v/>
      </c>
      <c r="F33" s="37" t="str">
        <f t="shared" si="3"/>
        <v/>
      </c>
      <c r="G33" s="38" t="str">
        <f t="shared" si="3"/>
        <v/>
      </c>
      <c r="H33" s="88" t="str">
        <f t="shared" si="14"/>
        <v/>
      </c>
      <c r="I33" s="32" t="str">
        <f t="shared" si="15"/>
        <v/>
      </c>
      <c r="J33" s="29">
        <f t="shared" si="26"/>
        <v>45927</v>
      </c>
      <c r="K33" s="36" t="str">
        <f t="shared" si="4"/>
        <v/>
      </c>
      <c r="L33" s="37" t="str">
        <f t="shared" si="4"/>
        <v/>
      </c>
      <c r="M33" s="37" t="str">
        <f t="shared" si="4"/>
        <v/>
      </c>
      <c r="N33" s="45" t="str">
        <f t="shared" si="5"/>
        <v/>
      </c>
      <c r="O33" s="88">
        <f t="shared" si="16"/>
        <v>44</v>
      </c>
      <c r="P33" s="32" t="str">
        <f t="shared" si="17"/>
        <v/>
      </c>
      <c r="Q33" s="29">
        <f t="shared" si="27"/>
        <v>45957</v>
      </c>
      <c r="R33" s="43" t="str">
        <f t="shared" si="6"/>
        <v/>
      </c>
      <c r="S33" s="44" t="str">
        <f t="shared" si="6"/>
        <v/>
      </c>
      <c r="T33" s="44" t="str">
        <f t="shared" si="6"/>
        <v/>
      </c>
      <c r="U33" s="45" t="str">
        <f t="shared" si="6"/>
        <v/>
      </c>
      <c r="V33" s="88" t="str">
        <f t="shared" si="18"/>
        <v/>
      </c>
      <c r="W33" s="32" t="str">
        <f t="shared" si="19"/>
        <v/>
      </c>
      <c r="X33" s="29">
        <f t="shared" si="28"/>
        <v>45988</v>
      </c>
      <c r="Y33" s="224" t="str">
        <f t="shared" si="7"/>
        <v/>
      </c>
      <c r="Z33" s="225" t="str">
        <f t="shared" si="7"/>
        <v/>
      </c>
      <c r="AA33" s="254" t="str">
        <f t="shared" si="7"/>
        <v/>
      </c>
      <c r="AB33" s="243" t="str">
        <f t="shared" si="7"/>
        <v/>
      </c>
      <c r="AC33" s="88" t="str">
        <f t="shared" si="20"/>
        <v/>
      </c>
      <c r="AD33" s="32" t="str">
        <f t="shared" si="21"/>
        <v/>
      </c>
      <c r="AE33" s="29">
        <f t="shared" si="29"/>
        <v>46018</v>
      </c>
      <c r="AF33" s="356"/>
      <c r="AG33" s="350"/>
      <c r="AH33" s="350"/>
      <c r="AI33" s="45" t="str">
        <f t="shared" si="32"/>
        <v xml:space="preserve"> CONGÉS FIN D'ANNÉE ENSEIGNANTS</v>
      </c>
      <c r="AJ33" s="88" t="str">
        <f t="shared" si="22"/>
        <v/>
      </c>
      <c r="AK33" s="32" t="str">
        <f t="shared" si="23"/>
        <v/>
      </c>
      <c r="AL33" s="29">
        <f t="shared" si="30"/>
        <v>46049</v>
      </c>
      <c r="AM33" s="222" t="str">
        <f t="shared" si="9"/>
        <v/>
      </c>
      <c r="AN33" s="223" t="str">
        <f t="shared" si="10"/>
        <v/>
      </c>
      <c r="AO33" s="223" t="str">
        <f t="shared" si="11"/>
        <v/>
      </c>
      <c r="AP33" s="45" t="str">
        <f t="shared" si="12"/>
        <v/>
      </c>
    </row>
    <row r="34" spans="1:42" s="23" customFormat="1" ht="60.75" thickBot="1" x14ac:dyDescent="0.25">
      <c r="A34" s="88" t="str">
        <f t="shared" si="24"/>
        <v/>
      </c>
      <c r="B34" s="32" t="str">
        <f t="shared" si="13"/>
        <v/>
      </c>
      <c r="C34" s="30">
        <f t="shared" si="31"/>
        <v>45897</v>
      </c>
      <c r="D34" s="39" t="str">
        <f t="shared" si="3"/>
        <v/>
      </c>
      <c r="E34" s="40" t="str">
        <f t="shared" si="3"/>
        <v/>
      </c>
      <c r="F34" s="37" t="str">
        <f t="shared" si="3"/>
        <v/>
      </c>
      <c r="G34" s="41" t="str">
        <f t="shared" si="3"/>
        <v/>
      </c>
      <c r="H34" s="88" t="str">
        <f t="shared" si="14"/>
        <v/>
      </c>
      <c r="I34" s="32" t="str">
        <f t="shared" si="15"/>
        <v/>
      </c>
      <c r="J34" s="29">
        <f t="shared" si="26"/>
        <v>45928</v>
      </c>
      <c r="K34" s="36" t="str">
        <f t="shared" si="4"/>
        <v/>
      </c>
      <c r="L34" s="37" t="str">
        <f t="shared" si="4"/>
        <v/>
      </c>
      <c r="M34" s="98" t="str">
        <f t="shared" si="4"/>
        <v/>
      </c>
      <c r="N34" s="45" t="str">
        <f t="shared" si="5"/>
        <v/>
      </c>
      <c r="O34" s="88" t="str">
        <f t="shared" si="16"/>
        <v/>
      </c>
      <c r="P34" s="32" t="str">
        <f t="shared" si="17"/>
        <v/>
      </c>
      <c r="Q34" s="29">
        <f t="shared" si="27"/>
        <v>45958</v>
      </c>
      <c r="R34" s="43" t="str">
        <f t="shared" si="6"/>
        <v/>
      </c>
      <c r="S34" s="44" t="str">
        <f t="shared" si="6"/>
        <v/>
      </c>
      <c r="T34" s="44" t="str">
        <f t="shared" si="6"/>
        <v/>
      </c>
      <c r="U34" s="45" t="str">
        <f t="shared" si="6"/>
        <v/>
      </c>
      <c r="V34" s="88" t="str">
        <f t="shared" si="18"/>
        <v/>
      </c>
      <c r="W34" s="32" t="str">
        <f t="shared" si="19"/>
        <v/>
      </c>
      <c r="X34" s="29">
        <f t="shared" si="28"/>
        <v>45989</v>
      </c>
      <c r="Y34" s="222" t="str">
        <f t="shared" si="7"/>
        <v/>
      </c>
      <c r="Z34" s="223" t="str">
        <f t="shared" si="7"/>
        <v/>
      </c>
      <c r="AA34" s="253" t="str">
        <f t="shared" si="7"/>
        <v/>
      </c>
      <c r="AB34" s="242" t="str">
        <f t="shared" si="7"/>
        <v/>
      </c>
      <c r="AC34" s="88" t="str">
        <f t="shared" si="20"/>
        <v/>
      </c>
      <c r="AD34" s="32" t="str">
        <f t="shared" si="21"/>
        <v/>
      </c>
      <c r="AE34" s="29">
        <f t="shared" si="29"/>
        <v>46019</v>
      </c>
      <c r="AF34" s="222" t="str">
        <f t="shared" si="32"/>
        <v>CONGÉS FIN D'ANNÉE NPB</v>
      </c>
      <c r="AG34" s="223" t="str">
        <f t="shared" si="32"/>
        <v>CONGÉS FIN D'ANNÉE NPB</v>
      </c>
      <c r="AH34" s="223" t="str">
        <f t="shared" si="32"/>
        <v>CONGÉS FIN D'ANNÉE NPB</v>
      </c>
      <c r="AI34" s="45" t="str">
        <f t="shared" si="32"/>
        <v xml:space="preserve"> CONGÉS FIN D'ANNÉE ENSEIGNANTS</v>
      </c>
      <c r="AJ34" s="88" t="str">
        <f t="shared" si="22"/>
        <v/>
      </c>
      <c r="AK34" s="32" t="str">
        <f t="shared" si="23"/>
        <v/>
      </c>
      <c r="AL34" s="29">
        <f t="shared" si="30"/>
        <v>46050</v>
      </c>
      <c r="AM34" s="222" t="str">
        <f t="shared" si="9"/>
        <v xml:space="preserve"> PGE3/MSc2 - Deadline saisie des notes CF -TC - Sem.1 (CLA)    </v>
      </c>
      <c r="AN34" s="223" t="str">
        <f t="shared" si="10"/>
        <v/>
      </c>
      <c r="AO34" s="223" t="str">
        <f t="shared" si="11"/>
        <v xml:space="preserve"> DESSMI2 - Deadline saisie des notes CF TC - Sem.1  (CLA + ALT)</v>
      </c>
      <c r="AP34" s="45" t="str">
        <f t="shared" si="12"/>
        <v/>
      </c>
    </row>
    <row r="35" spans="1:42" s="23" customFormat="1" ht="129.75" customHeight="1" thickBot="1" x14ac:dyDescent="0.25">
      <c r="A35" s="219" t="str">
        <f t="shared" si="24"/>
        <v/>
      </c>
      <c r="B35" s="60" t="str">
        <f t="shared" si="13"/>
        <v/>
      </c>
      <c r="C35" s="31">
        <f>IF(C34&lt;&gt;"",IF(MONTH(C34)=MONTH(C34+1),C34+1,""),"")</f>
        <v>45898</v>
      </c>
      <c r="D35" s="49" t="str">
        <f t="shared" si="3"/>
        <v/>
      </c>
      <c r="E35" s="53" t="str">
        <f t="shared" si="3"/>
        <v/>
      </c>
      <c r="F35" s="53" t="str">
        <f t="shared" si="3"/>
        <v/>
      </c>
      <c r="G35" s="54" t="str">
        <f t="shared" si="3"/>
        <v/>
      </c>
      <c r="H35" s="219">
        <f t="shared" si="14"/>
        <v>40</v>
      </c>
      <c r="I35" s="60" t="str">
        <f t="shared" si="15"/>
        <v/>
      </c>
      <c r="J35" s="31">
        <f>IF(J34&lt;&gt;"",IF(MONTH(J34)=MONTH(J34+1),J34+1,""),"")</f>
        <v>45929</v>
      </c>
      <c r="K35" s="52" t="str">
        <f t="shared" si="4"/>
        <v/>
      </c>
      <c r="L35" s="53" t="str">
        <f t="shared" si="4"/>
        <v/>
      </c>
      <c r="M35" s="53" t="str">
        <f t="shared" si="4"/>
        <v/>
      </c>
      <c r="N35" s="51" t="str">
        <f t="shared" si="5"/>
        <v/>
      </c>
      <c r="O35" s="219" t="str">
        <f t="shared" si="16"/>
        <v/>
      </c>
      <c r="P35" s="60" t="str">
        <f t="shared" si="17"/>
        <v/>
      </c>
      <c r="Q35" s="31">
        <f>IF(Q34&lt;&gt;"",IF(MONTH(Q34)=MONTH(Q34+1),Q34+1,""),"")</f>
        <v>45959</v>
      </c>
      <c r="R35" s="49" t="str">
        <f t="shared" si="6"/>
        <v/>
      </c>
      <c r="S35" s="50" t="str">
        <f t="shared" si="6"/>
        <v/>
      </c>
      <c r="T35" s="50" t="str">
        <f t="shared" si="6"/>
        <v/>
      </c>
      <c r="U35" s="51" t="str">
        <f t="shared" si="6"/>
        <v/>
      </c>
      <c r="V35" s="219" t="str">
        <f t="shared" si="18"/>
        <v/>
      </c>
      <c r="W35" s="60" t="str">
        <f t="shared" si="19"/>
        <v/>
      </c>
      <c r="X35" s="31">
        <f>IF(X34&lt;&gt;"",IF(MONTH(X34)=MONTH(X34+1),X34+1,""),"")</f>
        <v>45990</v>
      </c>
      <c r="Y35" s="226" t="str">
        <f t="shared" si="7"/>
        <v/>
      </c>
      <c r="Z35" s="227" t="str">
        <f t="shared" si="7"/>
        <v/>
      </c>
      <c r="AA35" s="255" t="str">
        <f t="shared" si="7"/>
        <v/>
      </c>
      <c r="AB35" s="243" t="str">
        <f t="shared" si="7"/>
        <v/>
      </c>
      <c r="AC35" s="88">
        <f t="shared" si="20"/>
        <v>1</v>
      </c>
      <c r="AD35" s="32" t="str">
        <f t="shared" si="21"/>
        <v/>
      </c>
      <c r="AE35" s="29">
        <f>IF(AE34&lt;&gt;"",IF(MONTH(AE34)=MONTH(AE34+1),AE34+1,""),"")</f>
        <v>46020</v>
      </c>
      <c r="AF35" s="351" t="str">
        <f t="shared" si="32"/>
        <v>CONGÉS FIN D'ANNÉE NPB</v>
      </c>
      <c r="AG35" s="349" t="str">
        <f t="shared" si="32"/>
        <v>CONGÉS FIN D'ANNÉE NPB</v>
      </c>
      <c r="AH35" s="349" t="str">
        <f t="shared" si="32"/>
        <v>CONGÉS FIN D'ANNÉE NPB</v>
      </c>
      <c r="AI35" s="45" t="str">
        <f t="shared" si="32"/>
        <v xml:space="preserve"> CONGÉS FIN D'ANNÉE ENSEIGNANTS</v>
      </c>
      <c r="AJ35" s="88" t="str">
        <f t="shared" si="22"/>
        <v/>
      </c>
      <c r="AK35" s="32" t="str">
        <f t="shared" si="23"/>
        <v/>
      </c>
      <c r="AL35" s="29">
        <f>IF(AL34&lt;&gt;"",IF(MONTH(AL34)=MONTH(AL34+1),AL34+1,""),"")</f>
        <v>46051</v>
      </c>
      <c r="AM35" s="224" t="str">
        <f t="shared" si="9"/>
        <v/>
      </c>
      <c r="AN35" s="228" t="str">
        <f t="shared" si="10"/>
        <v/>
      </c>
      <c r="AO35" s="228" t="str">
        <f t="shared" si="11"/>
        <v xml:space="preserve"> MIEX1 - Voir avec Bologne pour rattrap. à distance          </v>
      </c>
      <c r="AP35" s="48" t="str">
        <f t="shared" si="12"/>
        <v/>
      </c>
    </row>
    <row r="36" spans="1:42" s="23" customFormat="1" ht="60.75" thickBot="1" x14ac:dyDescent="0.25">
      <c r="A36" s="88" t="str">
        <f t="shared" si="24"/>
        <v/>
      </c>
      <c r="B36" s="244" t="str">
        <f t="shared" si="13"/>
        <v/>
      </c>
      <c r="C36" s="30">
        <f t="shared" si="31"/>
        <v>45899</v>
      </c>
      <c r="D36" s="46" t="str">
        <f t="shared" si="3"/>
        <v/>
      </c>
      <c r="E36" s="40" t="str">
        <f t="shared" si="3"/>
        <v/>
      </c>
      <c r="F36" s="40" t="str">
        <f t="shared" si="3"/>
        <v/>
      </c>
      <c r="G36" s="41" t="str">
        <f t="shared" si="3"/>
        <v/>
      </c>
      <c r="H36" s="88" t="str">
        <f t="shared" si="14"/>
        <v/>
      </c>
      <c r="I36" s="244" t="str">
        <f t="shared" si="15"/>
        <v/>
      </c>
      <c r="J36" s="245">
        <f t="shared" si="26"/>
        <v>45930</v>
      </c>
      <c r="K36" s="246" t="str">
        <f t="shared" si="4"/>
        <v/>
      </c>
      <c r="L36" s="247" t="str">
        <f t="shared" si="4"/>
        <v/>
      </c>
      <c r="M36" s="40" t="str">
        <f t="shared" si="4"/>
        <v/>
      </c>
      <c r="N36" s="248" t="str">
        <f t="shared" si="5"/>
        <v xml:space="preserve">  </v>
      </c>
      <c r="O36" s="88" t="str">
        <f t="shared" si="16"/>
        <v/>
      </c>
      <c r="P36" s="244" t="str">
        <f t="shared" si="17"/>
        <v/>
      </c>
      <c r="Q36" s="30">
        <f t="shared" si="27"/>
        <v>45960</v>
      </c>
      <c r="R36" s="46" t="str">
        <f t="shared" si="6"/>
        <v/>
      </c>
      <c r="S36" s="47" t="str">
        <f t="shared" si="6"/>
        <v/>
      </c>
      <c r="T36" s="47" t="str">
        <f t="shared" si="6"/>
        <v/>
      </c>
      <c r="U36" s="48" t="str">
        <f t="shared" si="6"/>
        <v/>
      </c>
      <c r="V36" s="88" t="str">
        <f t="shared" si="18"/>
        <v/>
      </c>
      <c r="W36" s="244" t="str">
        <f t="shared" si="19"/>
        <v/>
      </c>
      <c r="X36" s="249">
        <f t="shared" si="28"/>
        <v>45991</v>
      </c>
      <c r="Y36" s="250" t="str">
        <f t="shared" si="7"/>
        <v/>
      </c>
      <c r="Z36" s="251" t="str">
        <f t="shared" si="7"/>
        <v/>
      </c>
      <c r="AA36" s="251" t="str">
        <f t="shared" si="7"/>
        <v/>
      </c>
      <c r="AB36" s="51" t="str">
        <f t="shared" si="7"/>
        <v/>
      </c>
      <c r="AC36" s="88" t="str">
        <f t="shared" si="20"/>
        <v/>
      </c>
      <c r="AD36" s="32" t="str">
        <f t="shared" si="21"/>
        <v/>
      </c>
      <c r="AE36" s="29">
        <f t="shared" si="29"/>
        <v>46021</v>
      </c>
      <c r="AF36" s="352"/>
      <c r="AG36" s="354"/>
      <c r="AH36" s="354"/>
      <c r="AI36" s="45" t="str">
        <f t="shared" si="32"/>
        <v xml:space="preserve"> CONGÉS FIN D'ANNÉE ENSEIGNANTS</v>
      </c>
      <c r="AJ36" s="88" t="str">
        <f t="shared" si="22"/>
        <v/>
      </c>
      <c r="AK36" s="32" t="str">
        <f t="shared" si="23"/>
        <v/>
      </c>
      <c r="AL36" s="29">
        <f t="shared" si="30"/>
        <v>46052</v>
      </c>
      <c r="AM36" s="222" t="str">
        <f t="shared" si="9"/>
        <v/>
      </c>
      <c r="AN36" s="223" t="str">
        <f t="shared" si="10"/>
        <v/>
      </c>
      <c r="AO36" s="223" t="str">
        <f t="shared" si="11"/>
        <v/>
      </c>
      <c r="AP36" s="45" t="str">
        <f t="shared" si="12"/>
        <v/>
      </c>
    </row>
    <row r="37" spans="1:42" s="23" customFormat="1" ht="65.45" customHeight="1" thickBot="1" x14ac:dyDescent="0.25">
      <c r="A37" s="88" t="str">
        <f t="shared" si="24"/>
        <v/>
      </c>
      <c r="B37" s="32" t="str">
        <f t="shared" si="13"/>
        <v/>
      </c>
      <c r="C37" s="31">
        <f t="shared" si="31"/>
        <v>45900</v>
      </c>
      <c r="D37" s="52" t="str">
        <f t="shared" si="3"/>
        <v/>
      </c>
      <c r="E37" s="53" t="str">
        <f t="shared" si="3"/>
        <v/>
      </c>
      <c r="F37" s="37" t="str">
        <f t="shared" si="3"/>
        <v/>
      </c>
      <c r="G37" s="54" t="str">
        <f t="shared" si="3"/>
        <v/>
      </c>
      <c r="H37" s="57"/>
      <c r="I37" s="58"/>
      <c r="J37" s="62"/>
      <c r="K37" s="85" t="s">
        <v>80</v>
      </c>
      <c r="L37" s="62"/>
      <c r="M37" s="62"/>
      <c r="N37" s="61"/>
      <c r="O37" s="89" t="str">
        <f t="shared" si="16"/>
        <v/>
      </c>
      <c r="P37" s="60" t="str">
        <f t="shared" si="17"/>
        <v/>
      </c>
      <c r="Q37" s="31">
        <f t="shared" si="27"/>
        <v>45961</v>
      </c>
      <c r="R37" s="49" t="str">
        <f t="shared" si="6"/>
        <v/>
      </c>
      <c r="S37" s="50" t="str">
        <f t="shared" si="6"/>
        <v/>
      </c>
      <c r="T37" s="50" t="str">
        <f t="shared" si="6"/>
        <v/>
      </c>
      <c r="U37" s="51" t="str">
        <f t="shared" si="6"/>
        <v/>
      </c>
      <c r="V37" s="57" t="str">
        <f t="shared" ref="V37" si="33">IF(X37&lt;&gt;"",IF(WEEKDAY(X37,2)=1,WEEKNUM(X37,12),""),"")</f>
        <v/>
      </c>
      <c r="W37" s="58" t="e">
        <f t="shared" si="19"/>
        <v>#VALUE!</v>
      </c>
      <c r="X37" s="59" t="str">
        <f t="shared" si="28"/>
        <v/>
      </c>
      <c r="Y37" s="213" t="str">
        <f t="shared" si="7"/>
        <v/>
      </c>
      <c r="Z37" s="213" t="str">
        <f t="shared" si="7"/>
        <v/>
      </c>
      <c r="AA37" s="213" t="str">
        <f t="shared" si="7"/>
        <v/>
      </c>
      <c r="AB37" s="214" t="str">
        <f t="shared" si="7"/>
        <v/>
      </c>
      <c r="AC37" s="219" t="str">
        <f t="shared" si="20"/>
        <v/>
      </c>
      <c r="AD37" s="60" t="str">
        <f t="shared" si="21"/>
        <v/>
      </c>
      <c r="AE37" s="31">
        <f t="shared" si="29"/>
        <v>46022</v>
      </c>
      <c r="AF37" s="353"/>
      <c r="AG37" s="355"/>
      <c r="AH37" s="355"/>
      <c r="AI37" s="51" t="str">
        <f t="shared" si="32"/>
        <v xml:space="preserve"> CONGÉS FIN D'ANNÉE ENSEIGNANTS</v>
      </c>
      <c r="AJ37" s="219" t="str">
        <f t="shared" si="22"/>
        <v/>
      </c>
      <c r="AK37" s="60" t="str">
        <f t="shared" si="23"/>
        <v/>
      </c>
      <c r="AL37" s="31">
        <f t="shared" si="30"/>
        <v>46053</v>
      </c>
      <c r="AM37" s="226" t="str">
        <f t="shared" si="9"/>
        <v/>
      </c>
      <c r="AN37" s="227" t="str">
        <f t="shared" si="10"/>
        <v/>
      </c>
      <c r="AO37" s="227" t="str">
        <f t="shared" si="11"/>
        <v/>
      </c>
      <c r="AP37" s="51" t="str">
        <f t="shared" si="12"/>
        <v/>
      </c>
    </row>
    <row r="38" spans="1:42" s="23" customFormat="1" ht="37.15" customHeight="1" x14ac:dyDescent="0.2">
      <c r="A38" s="61"/>
      <c r="B38" s="61"/>
      <c r="C38" s="62"/>
      <c r="D38" s="73" t="s">
        <v>79</v>
      </c>
      <c r="E38" s="62"/>
      <c r="F38" s="62"/>
      <c r="G38" s="61"/>
      <c r="H38" s="63"/>
      <c r="I38" s="64"/>
      <c r="N38" s="64"/>
      <c r="O38" s="64"/>
      <c r="P38" s="64"/>
      <c r="R38" s="73" t="s">
        <v>81</v>
      </c>
      <c r="S38" s="62"/>
      <c r="U38" s="64"/>
      <c r="V38" s="64"/>
      <c r="W38" s="64"/>
      <c r="AC38" s="61"/>
      <c r="AD38" s="61"/>
      <c r="AE38" s="62"/>
      <c r="AF38" s="74"/>
      <c r="AG38" s="62"/>
      <c r="AH38" s="62"/>
      <c r="AI38" s="61"/>
      <c r="AJ38" s="61"/>
      <c r="AK38" s="61"/>
      <c r="AL38" s="62"/>
      <c r="AM38" s="65"/>
      <c r="AN38" s="62"/>
      <c r="AO38" s="62"/>
      <c r="AP38" s="61"/>
    </row>
    <row r="39" spans="1:42" s="23" customFormat="1" ht="40.15" customHeight="1" x14ac:dyDescent="0.2">
      <c r="A39" s="64"/>
      <c r="B39" s="64"/>
      <c r="D39" s="73" t="s">
        <v>83</v>
      </c>
      <c r="H39" s="63"/>
      <c r="I39" s="64"/>
      <c r="N39" s="64"/>
      <c r="O39" s="64"/>
      <c r="P39" s="64"/>
      <c r="R39" s="73" t="s">
        <v>82</v>
      </c>
      <c r="U39" s="64"/>
      <c r="V39" s="64"/>
      <c r="W39" s="64"/>
      <c r="AC39" s="64"/>
      <c r="AD39" s="64"/>
      <c r="AF39" s="73"/>
      <c r="AJ39" s="64"/>
      <c r="AK39" s="64"/>
    </row>
    <row r="40" spans="1:42" s="23" customFormat="1" ht="31.5" x14ac:dyDescent="0.2">
      <c r="A40" s="64"/>
      <c r="B40" s="64"/>
      <c r="H40" s="64"/>
      <c r="I40" s="64"/>
      <c r="N40" s="64"/>
      <c r="O40" s="64"/>
      <c r="P40" s="64"/>
      <c r="U40" s="64"/>
      <c r="V40" s="64"/>
      <c r="W40" s="64"/>
      <c r="AC40" s="64"/>
      <c r="AD40" s="64"/>
      <c r="AF40" s="73"/>
      <c r="AJ40" s="64"/>
      <c r="AK40" s="64"/>
    </row>
    <row r="41" spans="1:42" ht="31.5" x14ac:dyDescent="0.2">
      <c r="J41" s="3"/>
      <c r="AF41" s="73"/>
    </row>
    <row r="42" spans="1:42" ht="25.5" x14ac:dyDescent="0.2">
      <c r="J42" s="3"/>
    </row>
    <row r="43" spans="1:42" ht="25.5" x14ac:dyDescent="0.2">
      <c r="J43" s="3"/>
    </row>
    <row r="44" spans="1:42" ht="25.5" x14ac:dyDescent="0.2"/>
    <row r="45" spans="1:42" ht="25.5" x14ac:dyDescent="0.2"/>
    <row r="46" spans="1:42" ht="25.5" x14ac:dyDescent="0.2"/>
    <row r="47" spans="1:42" ht="25.5" x14ac:dyDescent="0.2"/>
    <row r="48" spans="1:42" ht="25.5" x14ac:dyDescent="0.2"/>
    <row r="49" ht="25.5" x14ac:dyDescent="0.2"/>
    <row r="50" ht="25.5" x14ac:dyDescent="0.2"/>
    <row r="51" ht="25.5" x14ac:dyDescent="0.2"/>
    <row r="52" ht="25.5" x14ac:dyDescent="0.2"/>
    <row r="53" ht="25.5" x14ac:dyDescent="0.2"/>
  </sheetData>
  <mergeCells count="21">
    <mergeCell ref="A2:AP2"/>
    <mergeCell ref="AJ5:AP5"/>
    <mergeCell ref="AJ4:AM4"/>
    <mergeCell ref="A5:G5"/>
    <mergeCell ref="H5:N5"/>
    <mergeCell ref="O5:U5"/>
    <mergeCell ref="V5:AB5"/>
    <mergeCell ref="AC5:AI5"/>
    <mergeCell ref="A4:AH4"/>
    <mergeCell ref="AO8:AO9"/>
    <mergeCell ref="AF35:AF37"/>
    <mergeCell ref="AG35:AG37"/>
    <mergeCell ref="AH35:AH37"/>
    <mergeCell ref="AM8:AM9"/>
    <mergeCell ref="AN8:AN9"/>
    <mergeCell ref="AF28:AF30"/>
    <mergeCell ref="AG28:AG30"/>
    <mergeCell ref="AH28:AH30"/>
    <mergeCell ref="AF32:AF33"/>
    <mergeCell ref="AG32:AG33"/>
    <mergeCell ref="AH32:AH33"/>
  </mergeCells>
  <conditionalFormatting sqref="C7:C37">
    <cfRule type="expression" dxfId="238" priority="776">
      <formula>WEEKDAY(C7,2)=7</formula>
    </cfRule>
    <cfRule type="expression" dxfId="237" priority="723">
      <formula>OR(TEXT(C7,"jj/mm")="01/01",TEXT(C7,"jj/mm")="01/11",TEXT(C7,"jj/mm")="11/11",TEXT(C7,"jj/mm")="14/07",TEXT(C7,"jj/mm")="15/08",TEXT(C7,"jj/mm")="01/05",TEXT(C7,"jj/mm")="25/12",TEXT(C7,"jj/mm")="08/05")</formula>
    </cfRule>
  </conditionalFormatting>
  <conditionalFormatting sqref="C8:C37">
    <cfRule type="expression" dxfId="236" priority="668">
      <formula>WEEKDAY(C8,2)=7</formula>
    </cfRule>
    <cfRule type="expression" dxfId="235" priority="667">
      <formula>OR(TEXT(C8,"jj/mm")="01/01",TEXT(C8,"jj/mm")="01/11",TEXT(C8,"jj/mm")="11/11",TEXT(C8,"jj/mm")="14/07",TEXT(C8,"jj/mm")="15/08",TEXT(C8,"jj/mm")="01/05",TEXT(C8,"jj/mm")="25/12",TEXT(C8,"jj/mm")="08/05")</formula>
    </cfRule>
  </conditionalFormatting>
  <conditionalFormatting sqref="D7:D37">
    <cfRule type="expression" dxfId="234" priority="489">
      <formula>D7&lt;&gt;""</formula>
    </cfRule>
  </conditionalFormatting>
  <conditionalFormatting sqref="D7:G37">
    <cfRule type="expression" dxfId="233" priority="90">
      <formula>OR(TEXT($C7,"jj/mm")="01/01",TEXT($C7,"jj/mm")="01/11",TEXT($C7,"jj/mm")="11/11",TEXT($C7,"jj/mm")="14/07",TEXT($C7,"jj/mm")="15/08",TEXT($C7,"jj/mm")="01/05",TEXT($C7,"jj/mm")="25/12",TEXT($C7,"jj/mm")="08/05")</formula>
    </cfRule>
    <cfRule type="expression" dxfId="232" priority="91">
      <formula>WEEKDAY($C7,2)=7</formula>
    </cfRule>
  </conditionalFormatting>
  <conditionalFormatting sqref="E7:E37">
    <cfRule type="expression" dxfId="231" priority="749">
      <formula>E7&lt;&gt;""</formula>
    </cfRule>
  </conditionalFormatting>
  <conditionalFormatting sqref="E7:G37">
    <cfRule type="expression" dxfId="230" priority="93">
      <formula>WEEKDAY($D7,2)=7</formula>
    </cfRule>
    <cfRule type="expression" dxfId="229" priority="92">
      <formula>OR(TEXT($D7,"jj/mm")="01/01",TEXT($D7,"jj/mm")="01/11",TEXT($D7,"jj/mm")="11/11",TEXT($D7,"jj/mm")="14/07",TEXT($D7,"jj/mm")="15/08",TEXT($D7,"jj/mm")="01/05",TEXT($D7,"jj/mm")="25/12",TEXT($D7,"jj/mm")="08/05")</formula>
    </cfRule>
  </conditionalFormatting>
  <conditionalFormatting sqref="F7:F37">
    <cfRule type="expression" dxfId="228" priority="488">
      <formula>F7&lt;&gt;""</formula>
    </cfRule>
  </conditionalFormatting>
  <conditionalFormatting sqref="J7:J36">
    <cfRule type="expression" dxfId="227" priority="536">
      <formula>OR(TEXT(J7,"jj/mm")="01/01",TEXT(J7,"jj/mm")="01/11",TEXT(J7,"jj/mm")="11/11",TEXT(J7,"jj/mm")="14/07",TEXT(J7,"jj/mm")="15/08",TEXT(J7,"jj/mm")="01/05",TEXT(J7,"jj/mm")="25/12",TEXT(J7,"jj/mm")="08/05")</formula>
    </cfRule>
    <cfRule type="expression" dxfId="226" priority="537">
      <formula>WEEKDAY(J7,2)=7</formula>
    </cfRule>
  </conditionalFormatting>
  <conditionalFormatting sqref="K7:K36">
    <cfRule type="expression" dxfId="225" priority="38">
      <formula>K7&lt;&gt;""</formula>
    </cfRule>
  </conditionalFormatting>
  <conditionalFormatting sqref="K8:K36 M8:N36 N7">
    <cfRule type="expression" dxfId="224" priority="140">
      <formula>OR(TEXT($J7,"jj/mm")="01/01",TEXT($J7,"jj/mm")="01/11",TEXT($J7,"jj/mm")="11/11",TEXT($J7,"jj/mm")="14/07",TEXT($J7,"jj/mm")="15/08",TEXT($J7,"jj/mm")="01/05",TEXT($J7,"jj/mm")="25/12",TEXT($J7,"jj/mm")="08/05")</formula>
    </cfRule>
    <cfRule type="expression" dxfId="223" priority="502">
      <formula>WEEKDAY($J7,2)=7</formula>
    </cfRule>
  </conditionalFormatting>
  <conditionalFormatting sqref="K8:K36 M8:N36">
    <cfRule type="expression" dxfId="222" priority="612">
      <formula>OR(TEXT(J8,"jj/mm")="01/01",TEXT(J8,"jj/mm")="01/11",TEXT(J8,"jj/mm")="11/11",TEXT(J8,"jj/mm")="14/07",TEXT(J8,"jj/mm")="15/08",TEXT(J8,"jj/mm")="01/05",TEXT(J8,"jj/mm")="25/12",TEXT(J8,"jj/mm")="08/05")</formula>
    </cfRule>
    <cfRule type="expression" dxfId="221" priority="613">
      <formula>WEEKDAY(J8,2)=7</formula>
    </cfRule>
    <cfRule type="expression" dxfId="220" priority="500">
      <formula>OR(TEXT($J8,"jj/mm")="01/01",TEXT($J8,"jj/mm")="01/11",TEXT($J8,"jj/mm")="11/11",TEXT($J8,"jj/mm")="14/07",TEXT($J8,"jj/mm")="15/08",TEXT($J8,"jj/mm")="01/05",TEXT($J8,"jj/mm")="25/12",TEXT($J8,"jj/mm")="08/05")</formula>
    </cfRule>
  </conditionalFormatting>
  <conditionalFormatting sqref="K8:K36">
    <cfRule type="expression" dxfId="219" priority="513">
      <formula>K8&lt;&gt;""</formula>
    </cfRule>
  </conditionalFormatting>
  <conditionalFormatting sqref="K7:M36">
    <cfRule type="expression" dxfId="218" priority="8">
      <formula>OR(TEXT($J7,"jj/mm")="01/01",TEXT($J7,"jj/mm")="01/11",TEXT($J7,"jj/mm")="11/11",TEXT($J7,"jj/mm")="14/07",TEXT($J7,"jj/mm")="15/08",TEXT($J7,"jj/mm")="01/05",TEXT($J7,"jj/mm")="25/12",TEXT($J7,"jj/mm")="08/05")</formula>
    </cfRule>
    <cfRule type="expression" dxfId="217" priority="9">
      <formula>WEEKDAY($J7,2)=7</formula>
    </cfRule>
  </conditionalFormatting>
  <conditionalFormatting sqref="L7:L36">
    <cfRule type="expression" dxfId="216" priority="10">
      <formula>OR(TEXT($K7,"jj/mm")="01/01",TEXT($K7,"jj/mm")="01/11",TEXT($K7,"jj/mm")="11/11",TEXT($K7,"jj/mm")="14/07",TEXT($D7,"jj/mm")="15/08",TEXT($K7,"jj/mm")="01/05",TEXT($K7,"jj/mm")="25/12",TEXT($K7,"jj/mm")="08/05")</formula>
    </cfRule>
    <cfRule type="expression" dxfId="215" priority="11">
      <formula>WEEKDAY($K7,2)=7</formula>
    </cfRule>
    <cfRule type="expression" dxfId="214" priority="12">
      <formula>L7&lt;&gt;""</formula>
    </cfRule>
  </conditionalFormatting>
  <conditionalFormatting sqref="M7:M36">
    <cfRule type="expression" dxfId="213" priority="28">
      <formula>OR(TEXT($K7,"jj/mm")="01/01",TEXT($K7,"jj/mm")="01/11",TEXT($K7,"jj/mm")="11/11",TEXT($K7,"jj/mm")="14/07",TEXT($K7,"jj/mm")="15/08",TEXT($K7,"jj/mm")="01/05",TEXT($K7,"jj/mm")="25/12",TEXT($K7,"jj/mm")="08/05")</formula>
    </cfRule>
    <cfRule type="expression" dxfId="212" priority="29">
      <formula>WEEKDAY($K7,2)=7</formula>
    </cfRule>
    <cfRule type="expression" dxfId="211" priority="30">
      <formula>M7&lt;&gt;""</formula>
    </cfRule>
  </conditionalFormatting>
  <conditionalFormatting sqref="M8:M36">
    <cfRule type="expression" dxfId="210" priority="614">
      <formula>M8&lt;&gt;""</formula>
    </cfRule>
  </conditionalFormatting>
  <conditionalFormatting sqref="N7 K8:K36 M8:N36">
    <cfRule type="expression" dxfId="209" priority="141">
      <formula>WEEKDAY($J7,2)=7</formula>
    </cfRule>
    <cfRule type="expression" dxfId="208" priority="148">
      <formula>WEEKDAY(J7,2)=7</formula>
    </cfRule>
  </conditionalFormatting>
  <conditionalFormatting sqref="N7 M8:N36 K8:K36">
    <cfRule type="expression" dxfId="207" priority="147">
      <formula>OR(TEXT(J7,"jj/mm")="01/01",TEXT(J7,"jj/mm")="01/11",TEXT(J7,"jj/mm")="11/11",TEXT(J7,"jj/mm")="14/07",TEXT(J7,"jj/mm")="15/08",TEXT(J7,"jj/mm")="01/05",TEXT(J7,"jj/mm")="25/12",TEXT(J7,"jj/mm")="08/05")</formula>
    </cfRule>
  </conditionalFormatting>
  <conditionalFormatting sqref="N7 M8:N36">
    <cfRule type="expression" dxfId="206" priority="143">
      <formula>WEEKDAY(L7,2)=7</formula>
    </cfRule>
    <cfRule type="expression" dxfId="205" priority="142">
      <formula>OR(TEXT(L7,"jj/mm")="01/01",TEXT(L7,"jj/mm")="01/11",TEXT(L7,"jj/mm")="11/11",TEXT(L7,"jj/mm")="14/07",TEXT(L7,"jj/mm")="15/08",TEXT(L7,"jj/mm")="01/05",TEXT(L7,"jj/mm")="25/12",TEXT(L7,"jj/mm")="08/05")</formula>
    </cfRule>
  </conditionalFormatting>
  <conditionalFormatting sqref="Q7:Q37">
    <cfRule type="expression" dxfId="204" priority="534">
      <formula>OR(TEXT(Q7,"jj/mm")="01/01",TEXT(Q7,"jj/mm")="01/11",TEXT(Q7,"jj/mm")="11/11",TEXT(Q7,"jj/mm")="14/07",TEXT(Q7,"jj/mm")="15/08",TEXT(Q7,"jj/mm")="01/05",TEXT(Q7,"jj/mm")="25/12",TEXT(Q7,"jj/mm")="08/05")</formula>
    </cfRule>
    <cfRule type="expression" dxfId="203" priority="535">
      <formula>WEEKDAY(Q7,2)=7</formula>
    </cfRule>
  </conditionalFormatting>
  <conditionalFormatting sqref="R7:R37">
    <cfRule type="expression" dxfId="202" priority="25">
      <formula>R7&lt;&gt;""</formula>
    </cfRule>
  </conditionalFormatting>
  <conditionalFormatting sqref="R8:R37">
    <cfRule type="expression" dxfId="201" priority="611">
      <formula>R8&lt;&gt;""</formula>
    </cfRule>
  </conditionalFormatting>
  <conditionalFormatting sqref="R7:T7">
    <cfRule type="expression" dxfId="200" priority="14">
      <formula>WEEKDAY($C7,2)=7</formula>
    </cfRule>
    <cfRule type="expression" dxfId="199" priority="13">
      <formula>OR(TEXT($C7,"jj/mm")="01/01",TEXT($C7,"jj/mm")="01/11",TEXT($C7,"jj/mm")="11/11",TEXT($C7,"jj/mm")="14/07",TEXT($C7,"jj/mm")="15/08",TEXT($C7,"jj/mm")="01/05",TEXT($C7,"jj/mm")="25/12",TEXT($C7,"jj/mm")="08/05")</formula>
    </cfRule>
  </conditionalFormatting>
  <conditionalFormatting sqref="R8:U37 U7">
    <cfRule type="expression" dxfId="198" priority="486">
      <formula>OR(TEXT($Q7,"jj/mm")="01/01",TEXT($Q7,"jj/mm")="01/11",TEXT($Q7,"jj/mm")="11/11",TEXT($Q7,"jj/mm")="14/07",TEXT($Q7,"jj/mm")="15/08",TEXT($Q7,"jj/mm")="01/05",TEXT($Q7,"jj/mm")="25/12",TEXT($Q7,"jj/mm")="08/05")</formula>
    </cfRule>
  </conditionalFormatting>
  <conditionalFormatting sqref="R8:U37">
    <cfRule type="expression" dxfId="197" priority="609">
      <formula>WEEKDAY(Q8,2)=7</formula>
    </cfRule>
    <cfRule type="expression" dxfId="196" priority="608">
      <formula>OR(TEXT(Q8,"jj/mm")="01/01",TEXT(Q8,"jj/mm")="01/11",TEXT(Q8,"jj/mm")="11/11",TEXT(Q8,"jj/mm")="14/07",TEXT(Q8,"jj/mm")="15/08",TEXT(Q8,"jj/mm")="01/05",TEXT(Q8,"jj/mm")="25/12",TEXT(Q8,"jj/mm")="08/05")</formula>
    </cfRule>
  </conditionalFormatting>
  <conditionalFormatting sqref="S7:S37">
    <cfRule type="expression" dxfId="195" priority="22">
      <formula>S7&lt;&gt;""</formula>
    </cfRule>
  </conditionalFormatting>
  <conditionalFormatting sqref="S8:S37">
    <cfRule type="expression" dxfId="194" priority="610">
      <formula>S8&lt;&gt;""</formula>
    </cfRule>
  </conditionalFormatting>
  <conditionalFormatting sqref="S7:T7">
    <cfRule type="expression" dxfId="193" priority="15">
      <formula>OR(TEXT($D7,"jj/mm")="01/01",TEXT($D7,"jj/mm")="01/11",TEXT($D7,"jj/mm")="11/11",TEXT($D7,"jj/mm")="14/07",TEXT($D7,"jj/mm")="15/08",TEXT($D7,"jj/mm")="01/05",TEXT($D7,"jj/mm")="25/12",TEXT($D7,"jj/mm")="08/05")</formula>
    </cfRule>
    <cfRule type="expression" dxfId="192" priority="16">
      <formula>WEEKDAY($D7,2)=7</formula>
    </cfRule>
  </conditionalFormatting>
  <conditionalFormatting sqref="T7:T37">
    <cfRule type="expression" dxfId="191" priority="17">
      <formula>T7&lt;&gt;""</formula>
    </cfRule>
  </conditionalFormatting>
  <conditionalFormatting sqref="T8:T37">
    <cfRule type="expression" dxfId="190" priority="499">
      <formula>T8&lt;&gt;""</formula>
    </cfRule>
  </conditionalFormatting>
  <conditionalFormatting sqref="U7 R8:U37">
    <cfRule type="expression" dxfId="189" priority="487">
      <formula>WEEKDAY($Q7,2)=7</formula>
    </cfRule>
  </conditionalFormatting>
  <conditionalFormatting sqref="U7 S8:U37">
    <cfRule type="expression" dxfId="188" priority="497">
      <formula>OR(TEXT(R7,"jj/mm")="01/01",TEXT(R7,"jj/mm")="01/11",TEXT(R7,"jj/mm")="11/11",TEXT(R7,"jj/mm")="14/07",TEXT(R7,"jj/mm")="15/08",TEXT(R7,"jj/mm")="01/05",TEXT(R7,"jj/mm")="25/12",TEXT(R7,"jj/mm")="08/05")</formula>
    </cfRule>
    <cfRule type="expression" dxfId="187" priority="498">
      <formula>WEEKDAY(R7,2)=7</formula>
    </cfRule>
  </conditionalFormatting>
  <conditionalFormatting sqref="X7:X37">
    <cfRule type="expression" dxfId="186" priority="533">
      <formula>WEEKDAY(X7,2)=7</formula>
    </cfRule>
    <cfRule type="expression" dxfId="185" priority="532">
      <formula>OR(TEXT(X7,"jj/mm")="01/01",TEXT(X7,"jj/mm")="01/11",TEXT(X7,"jj/mm")="11/11",TEXT(X7,"jj/mm")="14/07",TEXT(X7,"jj/mm")="15/08",TEXT(X7,"jj/mm")="01/05",TEXT(X7,"jj/mm")="25/12",TEXT(X7,"jj/mm")="08/05")</formula>
    </cfRule>
  </conditionalFormatting>
  <conditionalFormatting sqref="Y7:Y36">
    <cfRule type="expression" dxfId="184" priority="607">
      <formula>Y7&lt;&gt;""</formula>
    </cfRule>
  </conditionalFormatting>
  <conditionalFormatting sqref="Y7:AB15 Y16:Z16 AB16 Y17:AB37">
    <cfRule type="expression" dxfId="183" priority="482">
      <formula>WEEKDAY($X7,2)=7</formula>
    </cfRule>
  </conditionalFormatting>
  <conditionalFormatting sqref="Y8:AB15 Y16:Z16 AB16 Y17:AB37">
    <cfRule type="expression" dxfId="182" priority="605">
      <formula>WEEKDAY(X8,2)=7</formula>
    </cfRule>
  </conditionalFormatting>
  <conditionalFormatting sqref="Y8:AB15 Y17:AB37 Y16:Z16 AB16">
    <cfRule type="expression" dxfId="181" priority="604">
      <formula>OR(TEXT(X8,"jj/mm")="01/01",TEXT(X8,"jj/mm")="01/11",TEXT(X8,"jj/mm")="11/11",TEXT(X8,"jj/mm")="14/07",TEXT(X8,"jj/mm")="15/08",TEXT(X8,"jj/mm")="01/05",TEXT(X8,"jj/mm")="25/12",TEXT(X8,"jj/mm")="08/05")</formula>
    </cfRule>
  </conditionalFormatting>
  <conditionalFormatting sqref="Z7:Z36">
    <cfRule type="expression" dxfId="180" priority="606">
      <formula>Z7&lt;&gt;""</formula>
    </cfRule>
  </conditionalFormatting>
  <conditionalFormatting sqref="Z7:AB7 AA7:AB15 Y7:Y36 Z8:Z36 AB16 AA17:AB36">
    <cfRule type="expression" dxfId="179" priority="481">
      <formula>OR(TEXT($X7,"jj/mm")="01/01",TEXT($X7,"jj/mm")="01/11",TEXT($X7,"jj/mm")="11/11",TEXT($X7,"jj/mm")="14/07",TEXT($X7,"jj/mm")="15/08",TEXT($X7,"jj/mm")="01/05",TEXT($X7,"jj/mm")="25/12",TEXT($X7,"jj/mm")="08/05")</formula>
    </cfRule>
  </conditionalFormatting>
  <conditionalFormatting sqref="Z7:AB15 Z16 AB16 Z17:AB37">
    <cfRule type="expression" dxfId="178" priority="484">
      <formula>WEEKDAY(Y7,2)=7</formula>
    </cfRule>
    <cfRule type="expression" dxfId="177" priority="483">
      <formula>OR(TEXT(Y7,"jj/mm")="01/01",TEXT(Y7,"jj/mm")="01/11",TEXT(Y7,"jj/mm")="11/11",TEXT(Y7,"jj/mm")="14/07",TEXT(Y7,"jj/mm")="15/08",TEXT(Y7,"jj/mm")="01/05",TEXT(Y7,"jj/mm")="25/12",TEXT(Y7,"jj/mm")="08/05")</formula>
    </cfRule>
  </conditionalFormatting>
  <conditionalFormatting sqref="AA7:AA15 AA17:AA37">
    <cfRule type="expression" dxfId="176" priority="485">
      <formula>AA7&lt;&gt;""</formula>
    </cfRule>
  </conditionalFormatting>
  <conditionalFormatting sqref="AA16">
    <cfRule type="expression" dxfId="175" priority="3">
      <formula>OR(TEXT($AL16,"jj/mm")="01/01",TEXT($AL16,"jj/mm")="01/11",TEXT($AL16,"jj/mm")="11/11",TEXT($AL16,"jj/mm")="14/07",TEXT($AL16,"jj/mm")="15/08",TEXT($AL16,"jj/mm")="01/05",TEXT($AL16,"jj/mm")="25/12",TEXT($AL16,"jj/mm")="08/05")</formula>
    </cfRule>
    <cfRule type="expression" dxfId="174" priority="4">
      <formula>WEEKDAY($AL16,2)=7</formula>
    </cfRule>
    <cfRule type="expression" dxfId="173" priority="5">
      <formula>OR(TEXT($D16,"jj/mm")="01/01",TEXT($D16,"jj/mm")="01/11",TEXT($D16,"jj/mm")="11/11",TEXT($D16,"jj/mm")="14/07",TEXT($D16,"jj/mm")="15/08",TEXT($D16,"jj/mm")="01/05",TEXT($D16,"jj/mm")="25/12",TEXT($D16,"jj/mm")="08/05")</formula>
    </cfRule>
    <cfRule type="expression" dxfId="172" priority="6">
      <formula>WEEKDAY($D16,2)=7</formula>
    </cfRule>
    <cfRule type="expression" dxfId="171" priority="2">
      <formula>WEEKDAY($AL16,2)=7</formula>
    </cfRule>
    <cfRule type="expression" dxfId="170" priority="1">
      <formula>OR(TEXT($AL16,"jj/mm")="01/01",TEXT($AL16,"jj/mm")="01/11",TEXT($AL16,"jj/mm")="11/11",TEXT($AL16,"jj/mm")="14/07",TEXT($AL16,"jj/mm")="15/08",TEXT($AL16,"jj/mm")="01/05",TEXT($AL16,"jj/mm")="25/12",TEXT($AL16,"jj/mm")="08/05")</formula>
    </cfRule>
    <cfRule type="expression" dxfId="169" priority="7">
      <formula>AA16&lt;&gt;""</formula>
    </cfRule>
  </conditionalFormatting>
  <conditionalFormatting sqref="AE7:AE37">
    <cfRule type="expression" dxfId="168" priority="530">
      <formula>OR(TEXT(AE7,"jj/mm")="01/01",TEXT(AE7,"jj/mm")="01/11",TEXT(AE7,"jj/mm")="11/11",TEXT(AE7,"jj/mm")="14/07",TEXT(AE7,"jj/mm")="15/08",TEXT(AE7,"jj/mm")="01/05",TEXT(AE7,"jj/mm")="25/12",TEXT(AE7,"jj/mm")="08/05")</formula>
    </cfRule>
    <cfRule type="expression" dxfId="167" priority="531">
      <formula>WEEKDAY(AE7,2)=7</formula>
    </cfRule>
  </conditionalFormatting>
  <conditionalFormatting sqref="AF7:AF28 AF31:AF32 AF34:AF35">
    <cfRule type="expression" dxfId="166" priority="85">
      <formula>AF7&lt;&gt;""</formula>
    </cfRule>
  </conditionalFormatting>
  <conditionalFormatting sqref="AF7:AI28 AI29:AI30 AF31:AI32 AI33 AF34:AI35 AI36:AI37">
    <cfRule type="expression" dxfId="165" priority="80">
      <formula>OR(TEXT($AE7,"jj/mm")="01/01",TEXT($AE7,"jj/mm")="01/11",TEXT($AE7,"jj/mm")="11/11",TEXT($AE7,"jj/mm")="14/07",TEXT($AE7,"jj/mm")="15/08",TEXT($AE7,"jj/mm")="01/05",TEXT($AE7,"jj/mm")="25/12",TEXT($AE7,"jj/mm")="08/05")</formula>
    </cfRule>
    <cfRule type="expression" dxfId="164" priority="81">
      <formula>WEEKDAY($AE7,2)=7</formula>
    </cfRule>
  </conditionalFormatting>
  <conditionalFormatting sqref="AG7:AG28 AG31:AG32 AG34:AG35">
    <cfRule type="expression" dxfId="163" priority="86">
      <formula>AG7&lt;&gt;""</formula>
    </cfRule>
  </conditionalFormatting>
  <conditionalFormatting sqref="AG7:AI28 AI29:AI30 AG31:AI32 AI33 AG34:AI35 AI36:AI37">
    <cfRule type="expression" dxfId="162" priority="82">
      <formula>OR(TEXT($AF7,"jj/mm")="01/01",TEXT($AF7,"jj/mm")="01/11",TEXT($AF7,"jj/mm")="11/11",TEXT($AF7,"jj/mm")="14/07",TEXT($AF7,"jj/mm")="15/08",TEXT($AF7,"jj/mm")="01/05",TEXT($AF7,"jj/mm")="25/12",TEXT($AF7,"jj/mm")="08/05")</formula>
    </cfRule>
    <cfRule type="expression" dxfId="161" priority="83">
      <formula>WEEKDAY($AF7,2)=7</formula>
    </cfRule>
  </conditionalFormatting>
  <conditionalFormatting sqref="AH7:AH28 AH31:AH32 AH34:AH35">
    <cfRule type="expression" dxfId="160" priority="84">
      <formula>AH7&lt;&gt;""</formula>
    </cfRule>
  </conditionalFormatting>
  <conditionalFormatting sqref="AL7:AL37">
    <cfRule type="expression" dxfId="159" priority="59">
      <formula>OR(TEXT(AL7,"jj/mm")="01/01",TEXT(AL7,"jj/mm")="01/11",TEXT(AL7,"jj/mm")="11/11",TEXT(AL7,"jj/mm")="14/07",TEXT(AL7,"jj/mm")="15/08",TEXT(AL7,"jj/mm")="01/05",TEXT(AL7,"jj/mm")="25/12",TEXT(AL7,"jj/mm")="08/05")</formula>
    </cfRule>
    <cfRule type="expression" dxfId="158" priority="61">
      <formula>WEEKDAY(AL7,2)=7</formula>
    </cfRule>
  </conditionalFormatting>
  <conditionalFormatting sqref="AL8:AL37">
    <cfRule type="expression" dxfId="157" priority="57">
      <formula>OR(TEXT(AL8,"jj/mm")="01/01",TEXT(AL8,"jj/mm")="01/11",TEXT(AL8,"jj/mm")="11/11",TEXT(AL8,"jj/mm")="14/07",TEXT(AL8,"jj/mm")="15/08",TEXT(AL8,"jj/mm")="01/05",TEXT(AL8,"jj/mm")="25/12",TEXT(AL8,"jj/mm")="08/05")</formula>
    </cfRule>
    <cfRule type="expression" dxfId="156" priority="58">
      <formula>WEEKDAY(AL8,2)=7</formula>
    </cfRule>
  </conditionalFormatting>
  <conditionalFormatting sqref="AM7:AM8 AM10:AM37">
    <cfRule type="expression" dxfId="155" priority="44">
      <formula>AM7&lt;&gt;""</formula>
    </cfRule>
  </conditionalFormatting>
  <conditionalFormatting sqref="AM11:AM37">
    <cfRule type="expression" dxfId="154" priority="56">
      <formula>AM11&lt;&gt;""</formula>
    </cfRule>
  </conditionalFormatting>
  <conditionalFormatting sqref="AM7:AP8 AP9 AM10:AP37">
    <cfRule type="expression" dxfId="153" priority="43">
      <formula>WEEKDAY($AL7,2)=7</formula>
    </cfRule>
    <cfRule type="expression" dxfId="152" priority="42">
      <formula>OR(TEXT($AL7,"jj/mm")="01/01",TEXT($AL7,"jj/mm")="01/11",TEXT($AL7,"jj/mm")="11/11",TEXT($AL7,"jj/mm")="14/07",TEXT($AL7,"jj/mm")="15/08",TEXT($AL7,"jj/mm")="01/05",TEXT($AL7,"jj/mm")="25/12",TEXT($AL7,"jj/mm")="08/05")</formula>
    </cfRule>
  </conditionalFormatting>
  <conditionalFormatting sqref="AM11:AP37 AN7:AP8 AP9 AN10:AP10">
    <cfRule type="expression" dxfId="151" priority="51">
      <formula>OR(TEXT($AL7,"jj/mm")="01/01",TEXT($AL7,"jj/mm")="01/11",TEXT($AL7,"jj/mm")="11/11",TEXT($AL7,"jj/mm")="14/07",TEXT($AL7,"jj/mm")="15/08",TEXT($AL7,"jj/mm")="01/05",TEXT($AL7,"jj/mm")="25/12",TEXT($AL7,"jj/mm")="08/05")</formula>
    </cfRule>
  </conditionalFormatting>
  <conditionalFormatting sqref="AN7:AN8 AN10:AN37">
    <cfRule type="expression" dxfId="150" priority="60">
      <formula>AN7&lt;&gt;""</formula>
    </cfRule>
  </conditionalFormatting>
  <conditionalFormatting sqref="AN7:AP8 AP9 AN10:AP10 AM11:AP37">
    <cfRule type="expression" dxfId="149" priority="52">
      <formula>WEEKDAY($AL7,2)=7</formula>
    </cfRule>
  </conditionalFormatting>
  <conditionalFormatting sqref="AN7:AP8 AP9 AN10:AP37">
    <cfRule type="expression" dxfId="148" priority="54">
      <formula>WEEKDAY($D7,2)=7</formula>
    </cfRule>
    <cfRule type="expression" dxfId="147" priority="53">
      <formula>OR(TEXT($D7,"jj/mm")="01/01",TEXT($D7,"jj/mm")="01/11",TEXT($D7,"jj/mm")="11/11",TEXT($D7,"jj/mm")="14/07",TEXT($D7,"jj/mm")="15/08",TEXT($D7,"jj/mm")="01/05",TEXT($D7,"jj/mm")="25/12",TEXT($D7,"jj/mm")="08/05")</formula>
    </cfRule>
  </conditionalFormatting>
  <conditionalFormatting sqref="AO7:AO8 AO10:AO37">
    <cfRule type="expression" dxfId="146" priority="55">
      <formula>AO7&lt;&gt;""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BK43"/>
  <sheetViews>
    <sheetView zoomScale="25" zoomScaleNormal="25" zoomScaleSheetLayoutView="40" workbookViewId="0">
      <pane xSplit="2" ySplit="6" topLeftCell="C7" activePane="bottomRight" state="frozen"/>
      <selection activeCell="D7" sqref="D7"/>
      <selection pane="topRight" activeCell="D7" sqref="D7"/>
      <selection pane="bottomLeft" activeCell="D7" sqref="D7"/>
      <selection pane="bottomRight" activeCell="H5" sqref="H5:N5"/>
    </sheetView>
  </sheetViews>
  <sheetFormatPr baseColWidth="10" defaultColWidth="11.42578125" defaultRowHeight="118.5" customHeight="1" x14ac:dyDescent="0.2"/>
  <cols>
    <col min="1" max="1" width="9.85546875" style="1" customWidth="1"/>
    <col min="2" max="2" width="0.85546875" style="1" hidden="1" customWidth="1"/>
    <col min="3" max="3" width="22.42578125" style="2" customWidth="1"/>
    <col min="4" max="4" width="56.85546875" style="3" customWidth="1"/>
    <col min="5" max="5" width="62.5703125" style="3" customWidth="1"/>
    <col min="6" max="6" width="59.140625" style="3" customWidth="1"/>
    <col min="7" max="7" width="34.42578125" style="3" hidden="1" customWidth="1"/>
    <col min="8" max="8" width="9.85546875" style="1" customWidth="1"/>
    <col min="9" max="9" width="10" style="1" hidden="1" customWidth="1"/>
    <col min="10" max="10" width="22.42578125" style="2" customWidth="1"/>
    <col min="11" max="12" width="62.5703125" style="3" customWidth="1"/>
    <col min="13" max="13" width="58.5703125" style="3" customWidth="1"/>
    <col min="14" max="14" width="32.42578125" style="1" hidden="1" customWidth="1"/>
    <col min="15" max="15" width="9.85546875" style="1" customWidth="1"/>
    <col min="16" max="16" width="10" style="1" hidden="1" customWidth="1"/>
    <col min="17" max="17" width="22.42578125" style="2" customWidth="1"/>
    <col min="18" max="18" width="62.5703125" style="3" customWidth="1"/>
    <col min="19" max="19" width="59.7109375" style="3" customWidth="1"/>
    <col min="20" max="20" width="62.5703125" style="3" customWidth="1"/>
    <col min="21" max="21" width="27.140625" style="1" hidden="1" customWidth="1"/>
    <col min="22" max="22" width="9.85546875" style="1" customWidth="1"/>
    <col min="23" max="23" width="10" style="1" hidden="1" customWidth="1"/>
    <col min="24" max="24" width="22.42578125" style="2" customWidth="1"/>
    <col min="25" max="25" width="62.5703125" style="3" customWidth="1"/>
    <col min="26" max="26" width="98" style="3" customWidth="1"/>
    <col min="27" max="27" width="58.5703125" style="3" customWidth="1"/>
    <col min="28" max="28" width="30" style="3" hidden="1" customWidth="1"/>
    <col min="29" max="29" width="9.85546875" style="1" customWidth="1"/>
    <col min="30" max="30" width="10" style="1" hidden="1" customWidth="1"/>
    <col min="31" max="31" width="22.42578125" style="3" customWidth="1"/>
    <col min="32" max="32" width="64.85546875" style="3" customWidth="1"/>
    <col min="33" max="33" width="88.85546875" style="3" customWidth="1"/>
    <col min="34" max="34" width="115.140625" style="3" customWidth="1"/>
    <col min="35" max="35" width="28.5703125" style="3" hidden="1" customWidth="1"/>
    <col min="36" max="36" width="11" style="1" customWidth="1"/>
    <col min="37" max="37" width="12.85546875" style="1" hidden="1" customWidth="1"/>
    <col min="38" max="38" width="22.42578125" style="3" customWidth="1"/>
    <col min="39" max="39" width="62.5703125" style="3" customWidth="1"/>
    <col min="40" max="40" width="66" style="3" customWidth="1"/>
    <col min="41" max="41" width="92.28515625" style="3" customWidth="1"/>
    <col min="42" max="42" width="33.42578125" style="3" hidden="1" customWidth="1"/>
    <col min="43" max="43" width="10.42578125" style="1" customWidth="1"/>
    <col min="44" max="44" width="10" style="1" hidden="1" customWidth="1"/>
    <col min="45" max="45" width="22.42578125" style="3" customWidth="1"/>
    <col min="46" max="46" width="51.140625" style="3" customWidth="1"/>
    <col min="47" max="48" width="62.5703125" style="3" customWidth="1"/>
    <col min="49" max="49" width="68.7109375" style="3" hidden="1" customWidth="1"/>
    <col min="50" max="50" width="11.5703125" style="1" customWidth="1"/>
    <col min="51" max="51" width="10" style="1" hidden="1" customWidth="1"/>
    <col min="52" max="52" width="22.42578125" style="3" customWidth="1"/>
    <col min="53" max="53" width="55.7109375" style="3" customWidth="1"/>
    <col min="54" max="55" width="62.5703125" style="3" customWidth="1"/>
    <col min="56" max="56" width="20.5703125" style="3" hidden="1" customWidth="1"/>
    <col min="57" max="57" width="10.42578125" style="1" customWidth="1"/>
    <col min="58" max="58" width="10" style="1" hidden="1" customWidth="1"/>
    <col min="59" max="59" width="22.42578125" style="3" customWidth="1"/>
    <col min="60" max="60" width="50" style="3" customWidth="1"/>
    <col min="61" max="61" width="62.5703125" style="3" hidden="1" customWidth="1"/>
    <col min="62" max="62" width="102.5703125" style="3" customWidth="1"/>
    <col min="63" max="63" width="27.42578125" style="3" hidden="1" customWidth="1"/>
    <col min="64" max="16384" width="11.42578125" style="3"/>
  </cols>
  <sheetData>
    <row r="1" spans="1:63" ht="51" customHeight="1" x14ac:dyDescent="0.2">
      <c r="G1" s="26" t="s">
        <v>120</v>
      </c>
      <c r="AX1" s="3"/>
      <c r="AY1" s="3"/>
      <c r="BE1" s="3"/>
      <c r="BF1" s="3"/>
    </row>
    <row r="2" spans="1:63" ht="51" customHeight="1" x14ac:dyDescent="0.2">
      <c r="A2" s="363" t="str">
        <f>"CALENDRIER "&amp;A4&amp;" "</f>
        <v xml:space="preserve">CALENDRIER 2026 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</row>
    <row r="3" spans="1:63" ht="51" customHeight="1" thickBot="1" x14ac:dyDescent="0.25">
      <c r="D3" s="8">
        <f>COLUMN(D6)</f>
        <v>4</v>
      </c>
      <c r="E3" s="5"/>
      <c r="F3" s="5"/>
      <c r="G3" s="7"/>
    </row>
    <row r="4" spans="1:63" s="27" customFormat="1" ht="51" customHeight="1" thickBot="1" x14ac:dyDescent="0.25">
      <c r="A4" s="383">
        <v>2026</v>
      </c>
      <c r="B4" s="384"/>
      <c r="C4" s="384"/>
      <c r="D4" s="384"/>
      <c r="E4" s="146"/>
      <c r="F4" s="146"/>
      <c r="G4" s="146"/>
      <c r="H4" s="384" t="str">
        <f>IF(MONTH(H5)=1,YEAR(H5),"")</f>
        <v/>
      </c>
      <c r="I4" s="384"/>
      <c r="J4" s="384"/>
      <c r="K4" s="384"/>
      <c r="L4" s="146"/>
      <c r="M4" s="146"/>
      <c r="N4" s="146"/>
      <c r="O4" s="384" t="str">
        <f>IF(MONTH(O5)=1,YEAR(O5),"")</f>
        <v/>
      </c>
      <c r="P4" s="384"/>
      <c r="Q4" s="384"/>
      <c r="R4" s="384"/>
      <c r="S4" s="146"/>
      <c r="T4" s="146"/>
      <c r="U4" s="146"/>
      <c r="V4" s="384" t="str">
        <f>IF(MONTH(V5)=1,YEAR(V5),"")</f>
        <v/>
      </c>
      <c r="W4" s="384"/>
      <c r="X4" s="384"/>
      <c r="Y4" s="384"/>
      <c r="Z4" s="146"/>
      <c r="AA4" s="146"/>
      <c r="AB4" s="146"/>
      <c r="AC4" s="384" t="str">
        <f>IF(MONTH(AC5)=1,YEAR(AC5),"")</f>
        <v/>
      </c>
      <c r="AD4" s="384"/>
      <c r="AE4" s="384"/>
      <c r="AF4" s="384"/>
      <c r="AG4" s="146"/>
      <c r="AH4" s="146"/>
      <c r="AI4" s="146"/>
      <c r="AJ4" s="384">
        <v>2026</v>
      </c>
      <c r="AK4" s="384"/>
      <c r="AL4" s="384"/>
      <c r="AM4" s="384"/>
      <c r="AN4" s="146"/>
      <c r="AO4" s="146"/>
      <c r="AP4" s="146"/>
      <c r="AQ4" s="384" t="s">
        <v>15</v>
      </c>
      <c r="AR4" s="384"/>
      <c r="AS4" s="384"/>
      <c r="AT4" s="384"/>
      <c r="AU4" s="146"/>
      <c r="AV4" s="146"/>
      <c r="AW4" s="146"/>
      <c r="AX4" s="384" t="s">
        <v>15</v>
      </c>
      <c r="AY4" s="384"/>
      <c r="AZ4" s="384"/>
      <c r="BA4" s="384"/>
      <c r="BB4" s="146"/>
      <c r="BC4" s="146"/>
      <c r="BD4" s="146"/>
      <c r="BE4" s="384" t="s">
        <v>15</v>
      </c>
      <c r="BF4" s="384"/>
      <c r="BG4" s="384"/>
      <c r="BH4" s="384"/>
      <c r="BI4" s="146"/>
      <c r="BJ4" s="146"/>
      <c r="BK4" s="90"/>
    </row>
    <row r="5" spans="1:63" s="27" customFormat="1" ht="51" customHeight="1" thickBot="1" x14ac:dyDescent="0.25">
      <c r="A5" s="365">
        <v>46023</v>
      </c>
      <c r="B5" s="366"/>
      <c r="C5" s="366"/>
      <c r="D5" s="366"/>
      <c r="E5" s="366"/>
      <c r="F5" s="366"/>
      <c r="G5" s="367"/>
      <c r="H5" s="370">
        <f>EDATE(A5,1)</f>
        <v>46054</v>
      </c>
      <c r="I5" s="371"/>
      <c r="J5" s="371"/>
      <c r="K5" s="371"/>
      <c r="L5" s="371"/>
      <c r="M5" s="371"/>
      <c r="N5" s="372"/>
      <c r="O5" s="370">
        <f t="shared" ref="O5" si="0">EDATE(H5,1)</f>
        <v>46082</v>
      </c>
      <c r="P5" s="371"/>
      <c r="Q5" s="371"/>
      <c r="R5" s="371"/>
      <c r="S5" s="371"/>
      <c r="T5" s="371"/>
      <c r="U5" s="372"/>
      <c r="V5" s="370">
        <f t="shared" ref="V5" si="1">EDATE(O5,1)</f>
        <v>46113</v>
      </c>
      <c r="W5" s="371"/>
      <c r="X5" s="371"/>
      <c r="Y5" s="371"/>
      <c r="Z5" s="371"/>
      <c r="AA5" s="371"/>
      <c r="AB5" s="372"/>
      <c r="AC5" s="370">
        <f t="shared" ref="AC5" si="2">EDATE(V5,1)</f>
        <v>46143</v>
      </c>
      <c r="AD5" s="371"/>
      <c r="AE5" s="371"/>
      <c r="AF5" s="371"/>
      <c r="AG5" s="371"/>
      <c r="AH5" s="371"/>
      <c r="AI5" s="372"/>
      <c r="AJ5" s="370">
        <f t="shared" ref="AJ5" si="3">EDATE(AC5,1)</f>
        <v>46174</v>
      </c>
      <c r="AK5" s="371"/>
      <c r="AL5" s="371"/>
      <c r="AM5" s="371"/>
      <c r="AN5" s="371"/>
      <c r="AO5" s="371"/>
      <c r="AP5" s="372"/>
      <c r="AQ5" s="370">
        <f t="shared" ref="AQ5" si="4">EDATE(AJ5,1)</f>
        <v>46204</v>
      </c>
      <c r="AR5" s="371"/>
      <c r="AS5" s="371"/>
      <c r="AT5" s="371"/>
      <c r="AU5" s="371"/>
      <c r="AV5" s="371"/>
      <c r="AW5" s="372"/>
      <c r="AX5" s="370">
        <f t="shared" ref="AX5" si="5">EDATE(AQ5,1)</f>
        <v>46235</v>
      </c>
      <c r="AY5" s="371"/>
      <c r="AZ5" s="371"/>
      <c r="BA5" s="371"/>
      <c r="BB5" s="371"/>
      <c r="BC5" s="371"/>
      <c r="BD5" s="372"/>
      <c r="BE5" s="370">
        <f t="shared" ref="BE5" si="6">EDATE(AX5,1)</f>
        <v>46266</v>
      </c>
      <c r="BF5" s="371"/>
      <c r="BG5" s="371"/>
      <c r="BH5" s="371"/>
      <c r="BI5" s="371"/>
      <c r="BJ5" s="371"/>
      <c r="BK5" s="372"/>
    </row>
    <row r="6" spans="1:63" s="108" customFormat="1" ht="71.25" customHeight="1" thickBot="1" x14ac:dyDescent="0.25">
      <c r="A6" s="106"/>
      <c r="B6" s="107"/>
      <c r="C6" s="107"/>
      <c r="D6" s="107" t="s">
        <v>53</v>
      </c>
      <c r="E6" s="107" t="s">
        <v>7</v>
      </c>
      <c r="F6" s="110" t="s">
        <v>55</v>
      </c>
      <c r="G6" s="107" t="s">
        <v>4</v>
      </c>
      <c r="H6" s="106"/>
      <c r="I6" s="107"/>
      <c r="J6" s="107"/>
      <c r="K6" s="107" t="s">
        <v>53</v>
      </c>
      <c r="L6" s="107" t="s">
        <v>7</v>
      </c>
      <c r="M6" s="110" t="s">
        <v>55</v>
      </c>
      <c r="N6" s="107" t="s">
        <v>4</v>
      </c>
      <c r="O6" s="106"/>
      <c r="P6" s="107"/>
      <c r="Q6" s="107"/>
      <c r="R6" s="107" t="s">
        <v>53</v>
      </c>
      <c r="S6" s="107" t="s">
        <v>7</v>
      </c>
      <c r="T6" s="110" t="s">
        <v>55</v>
      </c>
      <c r="U6" s="107" t="s">
        <v>4</v>
      </c>
      <c r="V6" s="106"/>
      <c r="W6" s="107"/>
      <c r="X6" s="107"/>
      <c r="Y6" s="107" t="s">
        <v>53</v>
      </c>
      <c r="Z6" s="107" t="s">
        <v>7</v>
      </c>
      <c r="AA6" s="110" t="s">
        <v>55</v>
      </c>
      <c r="AB6" s="107" t="s">
        <v>4</v>
      </c>
      <c r="AC6" s="106"/>
      <c r="AD6" s="107"/>
      <c r="AE6" s="107"/>
      <c r="AF6" s="107" t="s">
        <v>53</v>
      </c>
      <c r="AG6" s="107" t="s">
        <v>7</v>
      </c>
      <c r="AH6" s="110" t="s">
        <v>55</v>
      </c>
      <c r="AI6" s="107" t="s">
        <v>4</v>
      </c>
      <c r="AJ6" s="106"/>
      <c r="AK6" s="107"/>
      <c r="AL6" s="107"/>
      <c r="AM6" s="107" t="s">
        <v>53</v>
      </c>
      <c r="AN6" s="107" t="s">
        <v>7</v>
      </c>
      <c r="AO6" s="110" t="s">
        <v>55</v>
      </c>
      <c r="AP6" s="107" t="s">
        <v>4</v>
      </c>
      <c r="AQ6" s="106"/>
      <c r="AR6" s="107"/>
      <c r="AS6" s="107"/>
      <c r="AT6" s="107" t="s">
        <v>53</v>
      </c>
      <c r="AU6" s="107" t="s">
        <v>7</v>
      </c>
      <c r="AV6" s="110" t="s">
        <v>55</v>
      </c>
      <c r="AW6" s="107" t="s">
        <v>4</v>
      </c>
      <c r="AX6" s="106"/>
      <c r="AY6" s="107"/>
      <c r="AZ6" s="107"/>
      <c r="BA6" s="107" t="s">
        <v>53</v>
      </c>
      <c r="BB6" s="107" t="s">
        <v>7</v>
      </c>
      <c r="BC6" s="110" t="s">
        <v>55</v>
      </c>
      <c r="BD6" s="107" t="s">
        <v>4</v>
      </c>
      <c r="BE6" s="106"/>
      <c r="BF6" s="107"/>
      <c r="BG6" s="107"/>
      <c r="BH6" s="107" t="s">
        <v>52</v>
      </c>
      <c r="BI6" s="107" t="s">
        <v>7</v>
      </c>
      <c r="BJ6" s="110" t="s">
        <v>55</v>
      </c>
      <c r="BK6" s="194" t="s">
        <v>4</v>
      </c>
    </row>
    <row r="7" spans="1:63" s="23" customFormat="1" ht="248.45" customHeight="1" thickBot="1" x14ac:dyDescent="0.25">
      <c r="A7" s="87">
        <f>WEEKNUM(C7,21)</f>
        <v>1</v>
      </c>
      <c r="B7" s="32" t="str">
        <f>IF(AND(WEEKDAY(C7,2)=1,MONTH(C7-7)&lt;&gt;MONTH(C7)),"1er lundi","")</f>
        <v/>
      </c>
      <c r="C7" s="28">
        <f>A5</f>
        <v>46023</v>
      </c>
      <c r="D7" s="229" t="str">
        <f>IF(IFERROR(VLOOKUP($C7,EVENEMENTS,COLUMN(D$6)-(7*(MONTH($C7)-MONTH($C$7))),FALSE),"")&lt;&gt;"",IFERROR(IF(VLOOKUP($C7,EVENEMENTS,IF(D$6="Services",3,2),FALSE)="","",VLOOKUP($C7,EVENEMENTS,IF(D$6="Services",3,2),FALSE)),"") &amp; " " &amp; IFERROR(VLOOKUP($C7,EVENEMENTS,COLUMN(D$6)-(7*(MONTH($C7)-MONTH($C$7))),FALSE),""),"")</f>
        <v>Férié  NPB</v>
      </c>
      <c r="E7" s="230" t="str">
        <f t="shared" ref="D7:G37" si="7">IF(IFERROR(VLOOKUP($C7,EVENEMENTS,COLUMN(E$6)-(7*(MONTH($C7)-MONTH($C$7))),FALSE),"")&lt;&gt;"",IFERROR(IF(VLOOKUP($C7,EVENEMENTS,IF(E$6="Services",3,2),FALSE)="","",VLOOKUP($C7,EVENEMENTS,IF(E$6="Services",3,2),FALSE)),"") &amp; " " &amp; IFERROR(VLOOKUP($C7,EVENEMENTS,COLUMN(E$6)-(7*(MONTH($C7)-MONTH($C$7))),FALSE),""),"")</f>
        <v>Férié  NPB</v>
      </c>
      <c r="F7" s="334" t="str">
        <f t="shared" si="7"/>
        <v>Férié  NPB</v>
      </c>
      <c r="G7" s="241" t="str">
        <f t="shared" si="7"/>
        <v xml:space="preserve"> Férié NPB
CONGÉ FIN D'ANNÉE ENSEIGNANTS</v>
      </c>
      <c r="H7" s="87">
        <f>WEEKNUM(J7,21)</f>
        <v>5</v>
      </c>
      <c r="I7" s="32" t="str">
        <f>IF(AND(WEEKDAY(J7,2)=1,MONTH(J7-7)&lt;&gt;MONTH(J7)),"1er lundi","")</f>
        <v/>
      </c>
      <c r="J7" s="28">
        <f>H5</f>
        <v>46054</v>
      </c>
      <c r="K7" s="229" t="str">
        <f t="shared" ref="K7:N34" si="8">IF(IFERROR(VLOOKUP($J7,EVENEMENTS,COLUMN(K$6)-(7*(MONTH($J7)+IF(YEAR($J7)&lt;&gt;YEAR($C$7),5,0)-MONTH($C$7))),FALSE),"")&lt;&gt;"",IFERROR(IF(VLOOKUP($J7,EVENEMENTS,IF(K$6="Services",3,2),FALSE)="","",VLOOKUP($J7,EVENEMENTS,IF(K$6="Services",3,2),FALSE)),"") &amp; " " &amp; IFERROR(VLOOKUP($J7,EVENEMENTS,COLUMN(K$6)-(7*(MONTH($J7)+IF(YEAR($J7)&lt;&gt;YEAR($C$7),5,0)-MONTH($C$7))),FALSE),""),"")</f>
        <v/>
      </c>
      <c r="L7" s="230" t="str">
        <f>IF(IFERROR(VLOOKUP($J7,EVENEMENTS,COLUMN(L$6)-(7*(MONTH($J7)+IF(YEAR($J7)&lt;&gt;YEAR($C$7),5,0)-MONTH($C$7))),FALSE),"")&lt;&gt;"",IFERROR(IF(VLOOKUP($J7,EVENEMENTS,IF(L$6="Services",3,2),FALSE)="","",VLOOKUP($J7,EVENEMENTS,IF(L$6="Services",3,2),FALSE)),"") &amp; " " &amp; IFERROR(VLOOKUP($J7,EVENEMENTS,COLUMN(L$6)-(7*(MONTH($J7)+IF(YEAR($J7)&lt;&gt;YEAR($C$7),5,0)-MONTH($C$7))),FALSE),""),"")</f>
        <v/>
      </c>
      <c r="M7" s="230" t="str">
        <f t="shared" si="8"/>
        <v/>
      </c>
      <c r="N7" s="42" t="str">
        <f t="shared" si="8"/>
        <v/>
      </c>
      <c r="O7" s="87">
        <f>WEEKNUM(Q7,21)</f>
        <v>9</v>
      </c>
      <c r="P7" s="32" t="str">
        <f>IF(AND(WEEKDAY(Q7,2)=1,MONTH(Q7-7)&lt;&gt;MONTH(Q7)),"1er lundi","")</f>
        <v/>
      </c>
      <c r="Q7" s="28">
        <f>O5</f>
        <v>46082</v>
      </c>
      <c r="R7" s="229" t="str">
        <f t="shared" ref="R7:U37" si="9">IF(IFERROR(VLOOKUP($Q7,EVENEMENTS,COLUMN(R$6)-(7*(MONTH($Q7)+IF(YEAR($Q7)&lt;&gt;YEAR($C$7),5,0)-MONTH($C$7))),FALSE),"")&lt;&gt;"",IFERROR(IF(VLOOKUP($Q7,EVENEMENTS,IF(R$6="Services",3,2),FALSE)="","",VLOOKUP($Q7,EVENEMENTS,IF(R$6="Services",3,2),FALSE)),"") &amp; " " &amp; IFERROR(VLOOKUP($Q7,EVENEMENTS,COLUMN(R$6)-(7*(MONTH($Q7)+IF(YEAR($Q7)&lt;&gt;YEAR($C$7),5,0)-MONTH($C$7))),FALSE),""),"")</f>
        <v/>
      </c>
      <c r="S7" s="230" t="str">
        <f t="shared" si="9"/>
        <v/>
      </c>
      <c r="T7" s="230" t="str">
        <f t="shared" si="9"/>
        <v/>
      </c>
      <c r="U7" s="42" t="str">
        <f t="shared" si="9"/>
        <v/>
      </c>
      <c r="V7" s="87">
        <f>WEEKNUM(X7,21)</f>
        <v>14</v>
      </c>
      <c r="W7" s="32" t="str">
        <f>IF(AND(WEEKDAY(X7,2)=1,MONTH(X7-7)&lt;&gt;MONTH(X7)),"1er lundi","")</f>
        <v/>
      </c>
      <c r="X7" s="28">
        <f>V5</f>
        <v>46113</v>
      </c>
      <c r="Y7" s="229" t="str">
        <f t="shared" ref="Y7:AB37" si="10">IF(IFERROR(VLOOKUP($X7,EVENEMENTS,COLUMN(Y$6)-(7*(MONTH($X7)+IF(YEAR($X7)&lt;&gt;YEAR($C$7),5,0)-MONTH($C$7))),FALSE),"")&lt;&gt;"",IFERROR(IF(VLOOKUP($X7,EVENEMENTS,IF(Y$6="Services",3,2),FALSE)="","",VLOOKUP($X7,EVENEMENTS,IF(Y$6="Services",3,2),FALSE)),"") &amp; " " &amp; IFERROR(VLOOKUP($X7,EVENEMENTS,COLUMN(Y$6)-(7*(MONTH($X7)+IF(YEAR($X7)&lt;&gt;YEAR($C$7),5,0)-MONTH($C$7))),FALSE),""),"")</f>
        <v/>
      </c>
      <c r="Z7" s="230" t="str">
        <f t="shared" si="10"/>
        <v xml:space="preserve"> BACH1 + IBBA - Deadline valid. Info. - rattrap. - Sem.1 (LV)
BACH1 + IBBA - Deadline envoi sujets - partiels + rattrapages TC - Sem.2 </v>
      </c>
      <c r="AA7" s="230" t="str">
        <f t="shared" si="10"/>
        <v xml:space="preserve"> DESSMI1 - Partiels TC - Sem.2 (CLA)                                                                                       DESSMI2 ED - Partiels TC - Sem.2  (CLA)            </v>
      </c>
      <c r="AB7" s="42" t="str">
        <f t="shared" si="10"/>
        <v/>
      </c>
      <c r="AC7" s="87">
        <f>WEEKNUM(AE7,21)</f>
        <v>18</v>
      </c>
      <c r="AD7" s="32" t="str">
        <f>IF(AND(WEEKDAY(AE7,2)=1,MONTH(AE7-7)&lt;&gt;MONTH(AE7)),"1er lundi","")</f>
        <v/>
      </c>
      <c r="AE7" s="28">
        <f>AC5</f>
        <v>46143</v>
      </c>
      <c r="AF7" s="229" t="str">
        <f t="shared" ref="AF7:AI32" si="11">IF(IFERROR(VLOOKUP($AE7,EVENEMENTS,COLUMN(AF$6)-(7*(MONTH($AE7)+IF(YEAR($AE7)&lt;&gt;YEAR($C$7),5,0)-MONTH($C$7))),FALSE),"")&lt;&gt;"",IFERROR(IF(VLOOKUP($AE7,EVENEMENTS,IF(AF$6="Services",3,2),FALSE)="","",VLOOKUP($AE7,EVENEMENTS,IF(AF$6="Services",3,2),FALSE)),"") &amp; " " &amp; IFERROR(VLOOKUP($AE7,EVENEMENTS,COLUMN(AF$6)-(7*(MONTH($AE7)+IF(YEAR($AE7)&lt;&gt;YEAR($C$7),5,0)-MONTH($C$7))),FALSE),""),"")</f>
        <v>Férié - Fête du Travail NPB</v>
      </c>
      <c r="AG7" s="230" t="str">
        <f t="shared" si="11"/>
        <v>Férié - Fête du Travail NPB</v>
      </c>
      <c r="AH7" s="230" t="str">
        <f t="shared" si="11"/>
        <v>Férié - Fête du Travail NPB</v>
      </c>
      <c r="AI7" s="42" t="str">
        <f t="shared" si="11"/>
        <v xml:space="preserve"> Férié NPB - Fête du Travail </v>
      </c>
      <c r="AJ7" s="87">
        <f>WEEKNUM(AL7,21)</f>
        <v>23</v>
      </c>
      <c r="AK7" s="32" t="str">
        <f>IF(AND(WEEKDAY(AL7,2)=1,MONTH(AL7-7)&lt;&gt;MONTH(AL7)),"1er lundi","")</f>
        <v>1er lundi</v>
      </c>
      <c r="AL7" s="28">
        <f>AJ5</f>
        <v>46174</v>
      </c>
      <c r="AM7" s="229" t="str">
        <f t="shared" ref="AM7:AP36" si="12">IF(IFERROR(VLOOKUP($AL7,EVENEMENTS,COLUMN(AM$6)-(7*(MONTH($AL7)+IF(YEAR($AL7)&lt;&gt;YEAR($C$7),5,0)-MONTH($C$7))),FALSE),"")&lt;&gt;"",IFERROR(IF(VLOOKUP($AL7,EVENEMENTS,IF(AM$6="Services",3,2),FALSE)="","",VLOOKUP($AL7,EVENEMENTS,IF(AM$6="Services",3,2),FALSE)),"") &amp; " " &amp; IFERROR(VLOOKUP($AL7,EVENEMENTS,COLUMN(AM$6)-(7*(MONTH($AL7)+IF(YEAR($AL7)&lt;&gt;YEAR($C$7),5,0)-MONTH($C$7))),FALSE),""),"")</f>
        <v xml:space="preserve"> PGE3/MSc2 - Rattrapages SEM1                                                      </v>
      </c>
      <c r="AN7" s="230" t="str">
        <f t="shared" si="12"/>
        <v xml:space="preserve"> BACH1 + IBBA - Deadline saisie des notes CF - Sem.2                                                                   BACH1 + IBBA - Deadline saisie des notes - rattrap. Sem.1                                                                                                                      BACH3 ET (P2) - Rattrapages SEM1</v>
      </c>
      <c r="AO7" s="230" t="str">
        <f t="shared" si="12"/>
        <v xml:space="preserve"> DESSMI2 - Rattrapages SEM1 (CLA + ALT)
DESSMI2 ED - Rattrapages SEM1 (CLA)               </v>
      </c>
      <c r="AP7" s="42" t="str">
        <f t="shared" si="12"/>
        <v/>
      </c>
      <c r="AQ7" s="87">
        <f>WEEKNUM(AS7,21)</f>
        <v>27</v>
      </c>
      <c r="AR7" s="32" t="str">
        <f>IF(AND(WEEKDAY(AS7,2)=1,MONTH(AS7-7)&lt;&gt;MONTH(AS7)),"1er lundi","")</f>
        <v/>
      </c>
      <c r="AS7" s="28">
        <f>AQ5</f>
        <v>46204</v>
      </c>
      <c r="AT7" s="229" t="str">
        <f t="shared" ref="AT7:AW37" si="13">IF(IFERROR(VLOOKUP($AS7,EVENEMENTS,COLUMN(AT$6)-(7*(MONTH($AS7)+IF(YEAR($AS7)&lt;&gt;YEAR($C$7),5,0)-MONTH($C$7))),FALSE),"")&lt;&gt;"",IFERROR(IF(VLOOKUP($AS7,EVENEMENTS,IF(AT$6="Services",3,2),FALSE)="","",VLOOKUP($AS7,EVENEMENTS,IF(AT$6="Services",3,2),FALSE)),"") &amp; " " &amp; IFERROR(VLOOKUP($AS7,EVENEMENTS,COLUMN(AT$6)-(7*(MONTH($AS7)+IF(YEAR($AS7)&lt;&gt;YEAR($C$7),5,0)-MONTH($C$7))),FALSE),""),"")</f>
        <v/>
      </c>
      <c r="AU7" s="230" t="str">
        <f t="shared" si="13"/>
        <v/>
      </c>
      <c r="AV7" s="230" t="str">
        <f t="shared" si="13"/>
        <v/>
      </c>
      <c r="AW7" s="42" t="str">
        <f t="shared" si="13"/>
        <v/>
      </c>
      <c r="AX7" s="87">
        <f>WEEKNUM(AZ7,21)</f>
        <v>31</v>
      </c>
      <c r="AY7" s="32" t="str">
        <f>IF(AND(WEEKDAY(AZ7,2)=1,MONTH(AZ7-7)&lt;&gt;MONTH(AZ7)),"1er lundi","")</f>
        <v/>
      </c>
      <c r="AZ7" s="28">
        <f>AX5</f>
        <v>46235</v>
      </c>
      <c r="BA7" s="229" t="str">
        <f t="shared" ref="BA7:BD37" si="14">IF(IFERROR(VLOOKUP($AZ7,EVENEMENTS,COLUMN(BA$6)-(7*(MONTH($AZ7)+IF(YEAR($AZ7)&lt;&gt;YEAR($C$7),5,0)-MONTH($C$7))),FALSE),"")&lt;&gt;"",IFERROR(IF(VLOOKUP($AZ7,EVENEMENTS,IF(BA$6="Services",3,2),FALSE)="","",VLOOKUP($AZ7,EVENEMENTS,IF(BA$6="Services",3,2),FALSE)),"") &amp; " " &amp; IFERROR(VLOOKUP($AZ7,EVENEMENTS,COLUMN(BA$6)-(7*(MONTH($AZ7)+IF(YEAR($AZ7)&lt;&gt;YEAR($C$7),5,0)-MONTH($C$7))),FALSE),""),"")</f>
        <v>CONGES ÉTÉ NPB</v>
      </c>
      <c r="BB7" s="230" t="str">
        <f t="shared" si="14"/>
        <v>CONGES ÉTÉ NP</v>
      </c>
      <c r="BC7" s="230" t="str">
        <f t="shared" si="14"/>
        <v>CONGES ÉTÉ NPB</v>
      </c>
      <c r="BD7" s="42" t="str">
        <f t="shared" si="14"/>
        <v xml:space="preserve"> CONGES ÉTÉ ENSEIGNANTS</v>
      </c>
      <c r="BE7" s="87">
        <f>WEEKNUM(BG7,21)</f>
        <v>36</v>
      </c>
      <c r="BF7" s="32" t="str">
        <f>IF(AND(WEEKDAY(BG7,2)=1,MONTH(BG7-7)&lt;&gt;MONTH(BG7)),"1er lundi","")</f>
        <v/>
      </c>
      <c r="BG7" s="28">
        <f>BE5</f>
        <v>46266</v>
      </c>
      <c r="BH7" s="229" t="str">
        <f t="shared" ref="BH7:BK36" si="15">IF(IFERROR(VLOOKUP($BG7,EVENEMENTS,COLUMN(BH$6)-(7*(MONTH($BG7)+IF(YEAR($BG7)&lt;&gt;YEAR($C$7),5,0)-MONTH($C$7))),FALSE),"")&lt;&gt;"",IFERROR(IF(VLOOKUP($BG7,EVENEMENTS,IF(BH$6="Services",3,2),FALSE)="","",VLOOKUP($BG7,EVENEMENTS,IF(BH$6="Services",3,2),FALSE)),"") &amp; " " &amp; IFERROR(VLOOKUP($BG7,EVENEMENTS,COLUMN(BH$6)-(7*(MONTH($BG7)+IF(YEAR($BG7)&lt;&gt;YEAR($C$7),5,0)-MONTH($C$7))),FALSE),""),"")</f>
        <v/>
      </c>
      <c r="BI7" s="230" t="str">
        <f t="shared" si="15"/>
        <v/>
      </c>
      <c r="BJ7" s="230" t="str">
        <f t="shared" si="15"/>
        <v/>
      </c>
      <c r="BK7" s="42" t="str">
        <f t="shared" si="15"/>
        <v/>
      </c>
    </row>
    <row r="8" spans="1:63" s="23" customFormat="1" ht="202.15" customHeight="1" thickBot="1" x14ac:dyDescent="0.25">
      <c r="A8" s="88" t="str">
        <f>IF(C8&lt;&gt;"",IF(WEEKDAY(C8,2)=1,WEEKNUM(C8,21),""),"")</f>
        <v/>
      </c>
      <c r="B8" s="32" t="str">
        <f t="shared" ref="B8:B37" si="16">IF(AND(WEEKDAY(C8,2)=1,MONTH(C8-7)&lt;&gt;MONTH(C8)),"1er lundi","")</f>
        <v/>
      </c>
      <c r="C8" s="29">
        <f>IF(C7&lt;&gt;"",IF(MONTH(C7)=MONTH(C7+1),C7+1,""),"")</f>
        <v>46024</v>
      </c>
      <c r="D8" s="375" t="str">
        <f t="shared" si="7"/>
        <v>CONGÉS FIN D'ANNÉE NPB</v>
      </c>
      <c r="E8" s="373" t="str">
        <f t="shared" si="7"/>
        <v>CONGÉS FIN D'ANNÉE NPB</v>
      </c>
      <c r="F8" s="381" t="str">
        <f t="shared" si="7"/>
        <v>CONGÉS FIN D'ANNÉE NPB</v>
      </c>
      <c r="G8" s="242" t="str">
        <f t="shared" si="7"/>
        <v xml:space="preserve"> CONGÉS FIN D'ANNÉE ENSEIGNANTS</v>
      </c>
      <c r="H8" s="88">
        <f>IF(J8&lt;&gt;"",IF(WEEKDAY(J8,2)=1,WEEKNUM(J8,21),""),"")</f>
        <v>6</v>
      </c>
      <c r="I8" s="32" t="str">
        <f t="shared" ref="I8:I34" si="17">IF(AND(WEEKDAY(J8,2)=1,MONTH(J8-7)&lt;&gt;MONTH(J8)),"1er lundi","")</f>
        <v>1er lundi</v>
      </c>
      <c r="J8" s="29">
        <f>IF(J7&lt;&gt;"",IF(MONTH(J7)=MONTH(J7+1),J7+1,""),"")</f>
        <v>46055</v>
      </c>
      <c r="K8" s="231" t="str">
        <f t="shared" si="8"/>
        <v xml:space="preserve"> PGE1 - Deadline saisie des notes CF - Sem.1                                                           PGE3/MSc2 - Deadline saisie des notes CC - TC - Sem.1 (ALT)    </v>
      </c>
      <c r="L8" s="232" t="str">
        <f t="shared" si="8"/>
        <v/>
      </c>
      <c r="M8" s="232" t="str">
        <f t="shared" si="8"/>
        <v/>
      </c>
      <c r="N8" s="45" t="str">
        <f t="shared" si="8"/>
        <v/>
      </c>
      <c r="O8" s="88">
        <f>IF(Q8&lt;&gt;"",IF(WEEKDAY(Q8,2)=1,WEEKNUM(Q8,21),""),"")</f>
        <v>10</v>
      </c>
      <c r="P8" s="32" t="str">
        <f t="shared" ref="P8:P37" si="18">IF(AND(WEEKDAY(Q8,2)=1,MONTH(Q8-7)&lt;&gt;MONTH(Q8)),"1er lundi","")</f>
        <v>1er lundi</v>
      </c>
      <c r="Q8" s="116">
        <f>IF(Q7&lt;&gt;"",IF(MONTH(Q7)=MONTH(Q7+1),Q7+1,""),"")</f>
        <v>46083</v>
      </c>
      <c r="R8" s="231" t="str">
        <f t="shared" si="9"/>
        <v/>
      </c>
      <c r="S8" s="232" t="str">
        <f t="shared" si="9"/>
        <v/>
      </c>
      <c r="T8" s="232" t="str">
        <f t="shared" si="9"/>
        <v/>
      </c>
      <c r="U8" s="45" t="str">
        <f t="shared" si="9"/>
        <v/>
      </c>
      <c r="V8" s="88" t="str">
        <f>IF(X8&lt;&gt;"",IF(WEEKDAY(X8,2)=1,WEEKNUM(X8,21),""),"")</f>
        <v/>
      </c>
      <c r="W8" s="32" t="str">
        <f t="shared" ref="W8:W37" si="19">IF(AND(WEEKDAY(X8,2)=1,MONTH(X8-7)&lt;&gt;MONTH(X8)),"1er lundi","")</f>
        <v/>
      </c>
      <c r="X8" s="29">
        <f>IF(X7&lt;&gt;"",IF(MONTH(X7)=MONTH(X7+1),X7+1,""),"")</f>
        <v>46114</v>
      </c>
      <c r="Y8" s="231" t="str">
        <f t="shared" si="10"/>
        <v/>
      </c>
      <c r="Z8" s="232" t="str">
        <f t="shared" si="10"/>
        <v/>
      </c>
      <c r="AA8" s="232" t="str">
        <f t="shared" si="10"/>
        <v xml:space="preserve"> DESSMI1 - Partiels TC - Sem.2 (CLA)                                                                                       DESSMI2 ED - Partiels TC - Sem.2  (CLA)            </v>
      </c>
      <c r="AB8" s="45" t="str">
        <f t="shared" si="10"/>
        <v/>
      </c>
      <c r="AC8" s="88" t="str">
        <f>IF(AE8&lt;&gt;"",IF(WEEKDAY(AE8,2)=1,WEEKNUM(AE8,21),""),"")</f>
        <v/>
      </c>
      <c r="AD8" s="32" t="str">
        <f t="shared" ref="AD8:AD37" si="20">IF(AND(WEEKDAY(AE8,2)=1,MONTH(AE8-7)&lt;&gt;MONTH(AE8)),"1er lundi","")</f>
        <v/>
      </c>
      <c r="AE8" s="29">
        <f>IF(AE7&lt;&gt;"",IF(MONTH(AE7)=MONTH(AE7+1),AE7+1,""),"")</f>
        <v>46144</v>
      </c>
      <c r="AF8" s="231" t="str">
        <f t="shared" si="11"/>
        <v/>
      </c>
      <c r="AG8" s="232" t="str">
        <f t="shared" si="11"/>
        <v/>
      </c>
      <c r="AH8" s="232" t="str">
        <f t="shared" si="11"/>
        <v/>
      </c>
      <c r="AI8" s="45" t="str">
        <f t="shared" si="11"/>
        <v/>
      </c>
      <c r="AJ8" s="88" t="str">
        <f>IF(AL8&lt;&gt;"",IF(WEEKDAY(AL8,2)=1,WEEKNUM(AL8,21),""),"")</f>
        <v/>
      </c>
      <c r="AK8" s="32" t="str">
        <f t="shared" ref="AK8:AK37" si="21">IF(AND(WEEKDAY(AL8,2)=1,MONTH(AL8-7)&lt;&gt;MONTH(AL8)),"1er lundi","")</f>
        <v/>
      </c>
      <c r="AL8" s="29">
        <f>IF(AL7&lt;&gt;"",IF(MONTH(AL7)=MONTH(AL7+1),AL7+1,""),"")</f>
        <v>46175</v>
      </c>
      <c r="AM8" s="231" t="str">
        <f t="shared" si="12"/>
        <v xml:space="preserve"> PGE3/MSc2 - Rattrapages SEM1                                                      </v>
      </c>
      <c r="AN8" s="232" t="str">
        <f t="shared" si="12"/>
        <v xml:space="preserve">  BACH3 ET (P2) - Rattrapages SEM1</v>
      </c>
      <c r="AO8" s="232" t="str">
        <f t="shared" si="12"/>
        <v xml:space="preserve"> DESSMI2 - Rattrapages SEM1 (CLA + ALT)
DESSMI2 ED - Rattrapages SEM1 (CLA)               </v>
      </c>
      <c r="AP8" s="45" t="str">
        <f t="shared" si="12"/>
        <v/>
      </c>
      <c r="AQ8" s="88" t="str">
        <f>IF(AS8&lt;&gt;"",IF(WEEKDAY(AS8,2)=1,WEEKNUM(AS8,21),""),"")</f>
        <v/>
      </c>
      <c r="AR8" s="32" t="str">
        <f t="shared" ref="AR8:AR37" si="22">IF(AND(WEEKDAY(AS8,2)=1,MONTH(AS8-7)&lt;&gt;MONTH(AS8)),"1er lundi","")</f>
        <v/>
      </c>
      <c r="AS8" s="29">
        <f>IF(AS7&lt;&gt;"",IF(MONTH(AS7)=MONTH(AS7+1),AS7+1,""),"")</f>
        <v>46205</v>
      </c>
      <c r="AT8" s="231" t="str">
        <f t="shared" si="13"/>
        <v/>
      </c>
      <c r="AU8" s="232" t="str">
        <f t="shared" si="13"/>
        <v/>
      </c>
      <c r="AV8" s="232" t="str">
        <f t="shared" si="13"/>
        <v/>
      </c>
      <c r="AW8" s="45" t="str">
        <f t="shared" si="13"/>
        <v/>
      </c>
      <c r="AX8" s="88" t="str">
        <f>IF(AZ8&lt;&gt;"",IF(WEEKDAY(AZ8,2)=1,WEEKNUM(AZ8,21),""),"")</f>
        <v/>
      </c>
      <c r="AY8" s="32" t="str">
        <f t="shared" ref="AY8:AY37" si="23">IF(AND(WEEKDAY(AZ8,2)=1,MONTH(AZ8-7)&lt;&gt;MONTH(AZ8)),"1er lundi","")</f>
        <v/>
      </c>
      <c r="AZ8" s="29">
        <f>IF(AZ7&lt;&gt;"",IF(MONTH(AZ7)=MONTH(AZ7+1),AZ7+1,""),"")</f>
        <v>46236</v>
      </c>
      <c r="BA8" s="231" t="str">
        <f t="shared" si="14"/>
        <v>CONGES ÉTÉ NPB</v>
      </c>
      <c r="BB8" s="232" t="str">
        <f t="shared" si="14"/>
        <v>CONGES ÉTÉ NP</v>
      </c>
      <c r="BC8" s="232" t="str">
        <f t="shared" si="14"/>
        <v>CONGES ÉTÉ NPB</v>
      </c>
      <c r="BD8" s="45" t="str">
        <f t="shared" si="14"/>
        <v xml:space="preserve"> CONGES ÉTÉ ENSEIGNANTS</v>
      </c>
      <c r="BE8" s="88" t="str">
        <f>IF(BG8&lt;&gt;"",IF(WEEKDAY(BG8,2)=1,WEEKNUM(BG8,21),""),"")</f>
        <v/>
      </c>
      <c r="BF8" s="32" t="str">
        <f t="shared" ref="BF8:BF36" si="24">IF(AND(WEEKDAY(BG8,2)=1,MONTH(BG8-7)&lt;&gt;MONTH(BG8)),"1er lundi","")</f>
        <v/>
      </c>
      <c r="BG8" s="29">
        <f>IF(BG7&lt;&gt;"",IF(MONTH(BG7)=MONTH(BG7+1),BG7+1,""),"")</f>
        <v>46267</v>
      </c>
      <c r="BH8" s="231" t="str">
        <f t="shared" si="15"/>
        <v/>
      </c>
      <c r="BI8" s="232" t="str">
        <f t="shared" si="15"/>
        <v/>
      </c>
      <c r="BJ8" s="232" t="str">
        <f t="shared" si="15"/>
        <v/>
      </c>
      <c r="BK8" s="45" t="str">
        <f t="shared" si="15"/>
        <v/>
      </c>
    </row>
    <row r="9" spans="1:63" s="23" customFormat="1" ht="246.75" customHeight="1" thickBot="1" x14ac:dyDescent="0.25">
      <c r="A9" s="88" t="str">
        <f t="shared" ref="A9:A37" si="25">IF(C9&lt;&gt;"",IF(WEEKDAY(C9,2)=1,WEEKNUM(C9,21),""),"")</f>
        <v/>
      </c>
      <c r="B9" s="32" t="str">
        <f t="shared" si="16"/>
        <v/>
      </c>
      <c r="C9" s="29">
        <f t="shared" ref="C9:C37" si="26">IF(C8&lt;&gt;"",IF(MONTH(C8)=MONTH(C8+1),C8+1,""),"")</f>
        <v>46025</v>
      </c>
      <c r="D9" s="377"/>
      <c r="E9" s="379"/>
      <c r="F9" s="382"/>
      <c r="G9" s="242" t="str">
        <f t="shared" si="7"/>
        <v xml:space="preserve"> CONGÉS FIN D'ANNÉE ENSEIGNANTS</v>
      </c>
      <c r="H9" s="88" t="str">
        <f t="shared" ref="H9:H34" si="27">IF(J9&lt;&gt;"",IF(WEEKDAY(J9,2)=1,WEEKNUM(J9,21),""),"")</f>
        <v/>
      </c>
      <c r="I9" s="32" t="str">
        <f t="shared" si="17"/>
        <v/>
      </c>
      <c r="J9" s="29">
        <f t="shared" ref="J9:J34" si="28">IF(J8&lt;&gt;"",IF(MONTH(J8)=MONTH(J8+1),J8+1,""),"")</f>
        <v>46056</v>
      </c>
      <c r="K9" s="231" t="str">
        <f t="shared" si="8"/>
        <v/>
      </c>
      <c r="L9" s="232" t="str">
        <f t="shared" si="8"/>
        <v xml:space="preserve">  BACH3 (P1) - Deadline valid. Info - partiels + rattrapages - Sem.1 (ALT.)</v>
      </c>
      <c r="M9" s="232" t="str">
        <f t="shared" si="8"/>
        <v/>
      </c>
      <c r="N9" s="45" t="str">
        <f t="shared" si="8"/>
        <v/>
      </c>
      <c r="O9" s="88" t="str">
        <f t="shared" ref="O9:O37" si="29">IF(Q9&lt;&gt;"",IF(WEEKDAY(Q9,2)=1,WEEKNUM(Q9,21),""),"")</f>
        <v/>
      </c>
      <c r="P9" s="32" t="str">
        <f t="shared" si="18"/>
        <v/>
      </c>
      <c r="Q9" s="116">
        <f t="shared" ref="Q9:Q37" si="30">IF(Q8&lt;&gt;"",IF(MONTH(Q8)=MONTH(Q8+1),Q8+1,""),"")</f>
        <v>46084</v>
      </c>
      <c r="R9" s="231" t="str">
        <f t="shared" si="9"/>
        <v xml:space="preserve"> PGE2/MSc1 - Deadline envoi sujets - SPE3 - Sem.2 (partiels + rattrapages)</v>
      </c>
      <c r="S9" s="232" t="str">
        <f t="shared" si="9"/>
        <v/>
      </c>
      <c r="T9" s="232" t="str">
        <f t="shared" si="9"/>
        <v xml:space="preserve"> DESSMI1 - Deadline envoi sujets SPE3 (partiels + rattrapages) - Sem. 2 (CLA + ALT)                                                                                                  DESSMI2 ED - Deadline envoi sujets (partiels + rattrapages) - SPE3 - Sem.2 (CLA + ALT)       </v>
      </c>
      <c r="U9" s="45" t="str">
        <f t="shared" si="9"/>
        <v/>
      </c>
      <c r="V9" s="88" t="str">
        <f t="shared" ref="V9:V36" si="31">IF(X9&lt;&gt;"",IF(WEEKDAY(X9,2)=1,WEEKNUM(X9,21),""),"")</f>
        <v/>
      </c>
      <c r="W9" s="32" t="str">
        <f t="shared" si="19"/>
        <v/>
      </c>
      <c r="X9" s="29">
        <f t="shared" ref="X9:X37" si="32">IF(X8&lt;&gt;"",IF(MONTH(X8)=MONTH(X8+1),X8+1,""),"")</f>
        <v>46115</v>
      </c>
      <c r="Y9" s="231" t="str">
        <f t="shared" si="10"/>
        <v xml:space="preserve"> 
Férié B</v>
      </c>
      <c r="Z9" s="232" t="str">
        <f t="shared" si="10"/>
        <v xml:space="preserve"> 
Férié B</v>
      </c>
      <c r="AA9" s="232" t="str">
        <f t="shared" si="10"/>
        <v xml:space="preserve"> 
Férié B</v>
      </c>
      <c r="AB9" s="45" t="str">
        <f t="shared" si="10"/>
        <v/>
      </c>
      <c r="AC9" s="88" t="str">
        <f t="shared" ref="AC9:AC37" si="33">IF(AE9&lt;&gt;"",IF(WEEKDAY(AE9,2)=1,WEEKNUM(AE9,21),""),"")</f>
        <v/>
      </c>
      <c r="AD9" s="32" t="str">
        <f t="shared" si="20"/>
        <v/>
      </c>
      <c r="AE9" s="29">
        <f t="shared" ref="AE9:AE37" si="34">IF(AE8&lt;&gt;"",IF(MONTH(AE8)=MONTH(AE8+1),AE8+1,""),"")</f>
        <v>46145</v>
      </c>
      <c r="AF9" s="231" t="str">
        <f t="shared" si="11"/>
        <v/>
      </c>
      <c r="AG9" s="232" t="str">
        <f t="shared" si="11"/>
        <v/>
      </c>
      <c r="AH9" s="232" t="str">
        <f t="shared" si="11"/>
        <v/>
      </c>
      <c r="AI9" s="45" t="str">
        <f t="shared" si="11"/>
        <v/>
      </c>
      <c r="AJ9" s="88" t="str">
        <f t="shared" ref="AJ9:AJ19" si="35">IF(AL9&lt;&gt;"",IF(WEEKDAY(AL9,2)=1,WEEKNUM(AL9,21),""),"")</f>
        <v/>
      </c>
      <c r="AK9" s="32" t="str">
        <f t="shared" si="21"/>
        <v/>
      </c>
      <c r="AL9" s="29">
        <f t="shared" ref="AL9:AL37" si="36">IF(AL8&lt;&gt;"",IF(MONTH(AL8)=MONTH(AL8+1),AL8+1,""),"")</f>
        <v>46176</v>
      </c>
      <c r="AM9" s="231" t="str">
        <f t="shared" si="12"/>
        <v xml:space="preserve"> PGE3/MSc2 - Rattrapages SEM1                                                      </v>
      </c>
      <c r="AN9" s="232" t="str">
        <f t="shared" si="12"/>
        <v xml:space="preserve"> BACH1 + IBBA - Deadline envoi sujets - rattrap. Sem.2 (LV)                                                                      BACH2 -  Deadline envoi sujets - rattrap. Sem.2 (LV)                                                                                    BACH3 ET (P2) - Rattrapages SEM1</v>
      </c>
      <c r="AO9" s="232" t="str">
        <f t="shared" si="12"/>
        <v xml:space="preserve"> DESSMI2 - Rattrapages SEM1 (CLA + ALT)
DESSMI2 ED - Rattrapages SEM1 (CLA)                </v>
      </c>
      <c r="AP9" s="45" t="str">
        <f t="shared" si="12"/>
        <v/>
      </c>
      <c r="AQ9" s="88" t="str">
        <f t="shared" ref="AQ9:AQ37" si="37">IF(AS9&lt;&gt;"",IF(WEEKDAY(AS9,2)=1,WEEKNUM(AS9,21),""),"")</f>
        <v/>
      </c>
      <c r="AR9" s="32" t="str">
        <f t="shared" si="22"/>
        <v/>
      </c>
      <c r="AS9" s="29">
        <f t="shared" ref="AS9:AS37" si="38">IF(AS8&lt;&gt;"",IF(MONTH(AS8)=MONTH(AS8+1),AS8+1,""),"")</f>
        <v>46206</v>
      </c>
      <c r="AT9" s="231" t="str">
        <f t="shared" si="13"/>
        <v/>
      </c>
      <c r="AU9" s="232" t="str">
        <f t="shared" si="13"/>
        <v/>
      </c>
      <c r="AV9" s="232" t="str">
        <f t="shared" si="13"/>
        <v/>
      </c>
      <c r="AW9" s="45" t="str">
        <f t="shared" si="13"/>
        <v/>
      </c>
      <c r="AX9" s="88">
        <f t="shared" ref="AX9:AX37" si="39">IF(AZ9&lt;&gt;"",IF(WEEKDAY(AZ9,2)=1,WEEKNUM(AZ9,21),""),"")</f>
        <v>32</v>
      </c>
      <c r="AY9" s="32" t="str">
        <f t="shared" si="23"/>
        <v>1er lundi</v>
      </c>
      <c r="AZ9" s="29">
        <f t="shared" ref="AZ9:AZ37" si="40">IF(AZ8&lt;&gt;"",IF(MONTH(AZ8)=MONTH(AZ8+1),AZ8+1,""),"")</f>
        <v>46237</v>
      </c>
      <c r="BA9" s="375" t="str">
        <f t="shared" si="14"/>
        <v>CONGES ÉTÉ NPB</v>
      </c>
      <c r="BB9" s="373" t="str">
        <f t="shared" si="14"/>
        <v>CONGES ÉTÉ NP</v>
      </c>
      <c r="BC9" s="373" t="str">
        <f t="shared" si="14"/>
        <v>CONGES ÉTÉ NPB</v>
      </c>
      <c r="BD9" s="45" t="str">
        <f t="shared" si="14"/>
        <v xml:space="preserve"> CONGES ÉTÉ ENSEIGNANTS </v>
      </c>
      <c r="BE9" s="88" t="str">
        <f t="shared" ref="BE9:BE36" si="41">IF(BG9&lt;&gt;"",IF(WEEKDAY(BG9,2)=1,WEEKNUM(BG9,21),""),"")</f>
        <v/>
      </c>
      <c r="BF9" s="32" t="str">
        <f t="shared" si="24"/>
        <v/>
      </c>
      <c r="BG9" s="29">
        <f t="shared" ref="BG9:BG36" si="42">IF(BG8&lt;&gt;"",IF(MONTH(BG8)=MONTH(BG8+1),BG8+1,""),"")</f>
        <v>46268</v>
      </c>
      <c r="BH9" s="231" t="str">
        <f t="shared" si="15"/>
        <v/>
      </c>
      <c r="BI9" s="232" t="str">
        <f t="shared" si="15"/>
        <v/>
      </c>
      <c r="BJ9" s="232" t="str">
        <f t="shared" si="15"/>
        <v/>
      </c>
      <c r="BK9" s="45" t="str">
        <f t="shared" si="15"/>
        <v/>
      </c>
    </row>
    <row r="10" spans="1:63" s="23" customFormat="1" ht="258.75" customHeight="1" thickBot="1" x14ac:dyDescent="0.25">
      <c r="A10" s="88" t="str">
        <f t="shared" si="25"/>
        <v/>
      </c>
      <c r="B10" s="32" t="str">
        <f t="shared" si="16"/>
        <v/>
      </c>
      <c r="C10" s="29">
        <f t="shared" si="26"/>
        <v>46026</v>
      </c>
      <c r="D10" s="231" t="str">
        <f t="shared" si="7"/>
        <v>CONGÉS FIN D'ANNÉE NPB</v>
      </c>
      <c r="E10" s="232" t="str">
        <f t="shared" si="7"/>
        <v>CONGÉS FIN D'ANNÉE NPB</v>
      </c>
      <c r="F10" s="336" t="str">
        <f t="shared" si="7"/>
        <v>CONGÉS FIN D'ANNÉE NPB</v>
      </c>
      <c r="G10" s="242" t="str">
        <f t="shared" si="7"/>
        <v xml:space="preserve"> CONGÉS FIN D'ANNÉE ENSEIGNANTS</v>
      </c>
      <c r="H10" s="88" t="str">
        <f t="shared" si="27"/>
        <v/>
      </c>
      <c r="I10" s="32" t="str">
        <f t="shared" si="17"/>
        <v/>
      </c>
      <c r="J10" s="29">
        <f t="shared" si="28"/>
        <v>46057</v>
      </c>
      <c r="K10" s="231" t="str">
        <f t="shared" si="8"/>
        <v xml:space="preserve"> PGE1 - Deadline valid. Info. - rattrap. - Sem.1  (Electifs + LV)                                                             PGE2/MSc1 - Deadline valid. Info. - rattrap. - Sem.1 (CLA) (LV1 + Ateliers)                       </v>
      </c>
      <c r="L10" s="232" t="str">
        <f t="shared" si="8"/>
        <v/>
      </c>
      <c r="M10" s="232" t="str">
        <f t="shared" si="8"/>
        <v/>
      </c>
      <c r="N10" s="45" t="str">
        <f t="shared" si="8"/>
        <v/>
      </c>
      <c r="O10" s="88" t="str">
        <f t="shared" si="29"/>
        <v/>
      </c>
      <c r="P10" s="32" t="str">
        <f t="shared" si="18"/>
        <v/>
      </c>
      <c r="Q10" s="116">
        <f t="shared" si="30"/>
        <v>46085</v>
      </c>
      <c r="R10" s="231" t="str">
        <f t="shared" si="9"/>
        <v/>
      </c>
      <c r="S10" s="232" t="str">
        <f t="shared" si="9"/>
        <v/>
      </c>
      <c r="T10" s="232" t="str">
        <f t="shared" si="9"/>
        <v xml:space="preserve"> DESSMI1 - Deadline valid. Info. - partiels + rattrapages TC - Sem.2  (CLA)  
DESSMI2 ED - Deadline valid. Info. - partiels + rattrapages TC - Sem.2  (CLA)     </v>
      </c>
      <c r="U10" s="45" t="str">
        <f t="shared" si="9"/>
        <v/>
      </c>
      <c r="V10" s="88" t="str">
        <f t="shared" si="31"/>
        <v/>
      </c>
      <c r="W10" s="32" t="str">
        <f t="shared" si="19"/>
        <v/>
      </c>
      <c r="X10" s="29">
        <f t="shared" si="32"/>
        <v>46116</v>
      </c>
      <c r="Y10" s="231" t="str">
        <f t="shared" si="10"/>
        <v/>
      </c>
      <c r="Z10" s="232" t="str">
        <f t="shared" si="10"/>
        <v/>
      </c>
      <c r="AA10" s="232" t="str">
        <f t="shared" si="10"/>
        <v/>
      </c>
      <c r="AB10" s="45" t="str">
        <f t="shared" si="10"/>
        <v/>
      </c>
      <c r="AC10" s="88">
        <f t="shared" si="33"/>
        <v>19</v>
      </c>
      <c r="AD10" s="32" t="str">
        <f t="shared" si="20"/>
        <v>1er lundi</v>
      </c>
      <c r="AE10" s="29">
        <f t="shared" si="34"/>
        <v>46146</v>
      </c>
      <c r="AF10" s="231" t="str">
        <f t="shared" si="11"/>
        <v xml:space="preserve"> PGE2/MSc1 -  Deadline envoi sujets - SPE4 - Sem.2 (partiels + rattrapages) (CLA + ALT)</v>
      </c>
      <c r="AG10" s="232" t="str">
        <f t="shared" si="11"/>
        <v xml:space="preserve"> BACH1 + IBBA - Partiels TC - Sem.2                                                                                     BACH2 - Rattrapages SEM1</v>
      </c>
      <c r="AH10" s="232" t="str">
        <f t="shared" si="11"/>
        <v/>
      </c>
      <c r="AI10" s="45" t="str">
        <f t="shared" si="11"/>
        <v/>
      </c>
      <c r="AJ10" s="88" t="str">
        <f t="shared" si="35"/>
        <v/>
      </c>
      <c r="AK10" s="32" t="str">
        <f t="shared" si="21"/>
        <v/>
      </c>
      <c r="AL10" s="29">
        <f t="shared" si="36"/>
        <v>46177</v>
      </c>
      <c r="AM10" s="231" t="str">
        <f t="shared" si="12"/>
        <v xml:space="preserve"> PGE3/MSc2 - Rattrapages SEM1                                                      </v>
      </c>
      <c r="AN10" s="232" t="str">
        <f t="shared" si="12"/>
        <v xml:space="preserve"> BACH1 + IBBA - jury - Sem.2                                                                                            BACH1 + IBBA - jury - rattrap. Sem.1                                                                                                                               BACH2 - jury - Sem.1                                                                                                                                                                                                                                     BACH3 ET (P2) - Rattrapages SEM1</v>
      </c>
      <c r="AO10" s="232" t="str">
        <f t="shared" si="12"/>
        <v xml:space="preserve"> DESSMI2 - Rattrapages SEM1 (CLA + ALT)
DESSMI2 ED - Rattrapages SEM1 (CLA)            </v>
      </c>
      <c r="AP10" s="45" t="str">
        <f t="shared" si="12"/>
        <v/>
      </c>
      <c r="AQ10" s="88" t="str">
        <f t="shared" si="37"/>
        <v/>
      </c>
      <c r="AR10" s="32" t="str">
        <f t="shared" si="22"/>
        <v/>
      </c>
      <c r="AS10" s="29">
        <f t="shared" si="38"/>
        <v>46207</v>
      </c>
      <c r="AT10" s="231" t="str">
        <f t="shared" si="13"/>
        <v/>
      </c>
      <c r="AU10" s="232" t="str">
        <f t="shared" si="13"/>
        <v/>
      </c>
      <c r="AV10" s="232" t="str">
        <f t="shared" si="13"/>
        <v/>
      </c>
      <c r="AW10" s="45" t="str">
        <f t="shared" si="13"/>
        <v/>
      </c>
      <c r="AX10" s="88" t="str">
        <f t="shared" si="39"/>
        <v/>
      </c>
      <c r="AY10" s="32" t="str">
        <f t="shared" si="23"/>
        <v/>
      </c>
      <c r="AZ10" s="29">
        <f t="shared" si="40"/>
        <v>46238</v>
      </c>
      <c r="BA10" s="376"/>
      <c r="BB10" s="378"/>
      <c r="BC10" s="378"/>
      <c r="BD10" s="45" t="str">
        <f t="shared" si="14"/>
        <v xml:space="preserve"> CONGES ÉTÉ ENSEIGNANTS</v>
      </c>
      <c r="BE10" s="88" t="str">
        <f t="shared" si="41"/>
        <v/>
      </c>
      <c r="BF10" s="32" t="str">
        <f t="shared" si="24"/>
        <v/>
      </c>
      <c r="BG10" s="29">
        <f t="shared" si="42"/>
        <v>46269</v>
      </c>
      <c r="BH10" s="231" t="str">
        <f t="shared" si="15"/>
        <v/>
      </c>
      <c r="BI10" s="232" t="str">
        <f t="shared" si="15"/>
        <v/>
      </c>
      <c r="BJ10" s="232" t="str">
        <f t="shared" si="15"/>
        <v/>
      </c>
      <c r="BK10" s="45" t="str">
        <f t="shared" si="15"/>
        <v/>
      </c>
    </row>
    <row r="11" spans="1:63" s="23" customFormat="1" ht="243.75" customHeight="1" thickBot="1" x14ac:dyDescent="0.25">
      <c r="A11" s="88">
        <f t="shared" si="25"/>
        <v>2</v>
      </c>
      <c r="B11" s="32" t="str">
        <f t="shared" si="16"/>
        <v>1er lundi</v>
      </c>
      <c r="C11" s="116">
        <f t="shared" si="26"/>
        <v>46027</v>
      </c>
      <c r="D11" s="231" t="str">
        <f t="shared" si="7"/>
        <v xml:space="preserve"> PGE1 - Partiels TC - Sem.1                                                                                       </v>
      </c>
      <c r="E11" s="232" t="str">
        <f t="shared" si="7"/>
        <v xml:space="preserve"> BACH1 R.D - préparer les partiels BACH1 R.D. (contacter RMOD)</v>
      </c>
      <c r="F11" s="336" t="str">
        <f t="shared" si="7"/>
        <v xml:space="preserve"> DESSMI2 - Partiels TC - Sem.1 (ALT)</v>
      </c>
      <c r="G11" s="242" t="str">
        <f t="shared" si="7"/>
        <v/>
      </c>
      <c r="H11" s="88" t="str">
        <f t="shared" si="27"/>
        <v/>
      </c>
      <c r="I11" s="32" t="str">
        <f t="shared" si="17"/>
        <v/>
      </c>
      <c r="J11" s="30">
        <f t="shared" si="28"/>
        <v>46058</v>
      </c>
      <c r="K11" s="233" t="str">
        <f t="shared" si="8"/>
        <v/>
      </c>
      <c r="L11" s="234" t="str">
        <f t="shared" si="8"/>
        <v xml:space="preserve"> BACH2 - Commission - Sem.1                                                                                                       BACH3 (P1) - Commission - Sem.1 (CLA)                                                                                             BACH3 ET (P2) - Commission - Sem.1                      </v>
      </c>
      <c r="M11" s="234" t="str">
        <f t="shared" si="8"/>
        <v/>
      </c>
      <c r="N11" s="48" t="str">
        <f t="shared" si="8"/>
        <v/>
      </c>
      <c r="O11" s="88" t="str">
        <f t="shared" si="29"/>
        <v/>
      </c>
      <c r="P11" s="32" t="str">
        <f t="shared" si="18"/>
        <v/>
      </c>
      <c r="Q11" s="116">
        <f t="shared" si="30"/>
        <v>46086</v>
      </c>
      <c r="R11" s="231" t="str">
        <f t="shared" si="9"/>
        <v/>
      </c>
      <c r="S11" s="232" t="str">
        <f t="shared" si="9"/>
        <v/>
      </c>
      <c r="T11" s="232" t="str">
        <f t="shared" si="9"/>
        <v/>
      </c>
      <c r="U11" s="45" t="str">
        <f t="shared" si="9"/>
        <v/>
      </c>
      <c r="V11" s="88" t="str">
        <f t="shared" si="31"/>
        <v/>
      </c>
      <c r="W11" s="32" t="str">
        <f t="shared" si="19"/>
        <v/>
      </c>
      <c r="X11" s="29">
        <f t="shared" si="32"/>
        <v>46117</v>
      </c>
      <c r="Y11" s="231" t="str">
        <f t="shared" si="10"/>
        <v/>
      </c>
      <c r="Z11" s="232" t="str">
        <f t="shared" si="10"/>
        <v/>
      </c>
      <c r="AA11" s="232" t="str">
        <f t="shared" si="10"/>
        <v/>
      </c>
      <c r="AB11" s="45" t="str">
        <f t="shared" si="10"/>
        <v/>
      </c>
      <c r="AC11" s="88" t="str">
        <f t="shared" si="33"/>
        <v/>
      </c>
      <c r="AD11" s="32" t="str">
        <f t="shared" si="20"/>
        <v/>
      </c>
      <c r="AE11" s="29">
        <f t="shared" si="34"/>
        <v>46147</v>
      </c>
      <c r="AF11" s="231" t="str">
        <f t="shared" si="11"/>
        <v xml:space="preserve">PGE2/MSc1 - Deadline envoi sujets - partiels TC - Sem.2 (CLASSIQUE)     PGE2/MSc1 -  Deadline envoi sujets - partiels + rattrapages - Sem.2 (CLA)    </v>
      </c>
      <c r="AG11" s="232" t="str">
        <f t="shared" si="11"/>
        <v>PGE2/MSc1 - Deadline envoi sujets - partiels TC - Sem.2 (CLASSIQUE)     BACH1 + IBBA - Partiels TC - Sem.2                                                                                        BACH2 - Rattrapages SEM1</v>
      </c>
      <c r="AH11" s="232" t="str">
        <f t="shared" si="11"/>
        <v/>
      </c>
      <c r="AI11" s="45" t="str">
        <f t="shared" si="11"/>
        <v/>
      </c>
      <c r="AJ11" s="88" t="str">
        <f t="shared" si="35"/>
        <v/>
      </c>
      <c r="AK11" s="32" t="str">
        <f t="shared" si="21"/>
        <v/>
      </c>
      <c r="AL11" s="29">
        <f t="shared" si="36"/>
        <v>46178</v>
      </c>
      <c r="AM11" s="231" t="str">
        <f t="shared" si="12"/>
        <v xml:space="preserve"> PGE3/MSc2 - Rattrapages SEM1                                                      </v>
      </c>
      <c r="AN11" s="232" t="str">
        <f t="shared" si="12"/>
        <v xml:space="preserve">  BACH3 ET (P2) - Rattrapages SEM1</v>
      </c>
      <c r="AO11" s="232" t="str">
        <f t="shared" si="12"/>
        <v xml:space="preserve"> DESSMI2 - Rattrapages SEM1 (CLA + ALT)
DESSMI2 ED - Rattrapages SEM1 (CLA)                 </v>
      </c>
      <c r="AP11" s="45" t="str">
        <f t="shared" si="12"/>
        <v/>
      </c>
      <c r="AQ11" s="88" t="str">
        <f t="shared" si="37"/>
        <v/>
      </c>
      <c r="AR11" s="32" t="str">
        <f t="shared" si="22"/>
        <v/>
      </c>
      <c r="AS11" s="29">
        <f t="shared" si="38"/>
        <v>46208</v>
      </c>
      <c r="AT11" s="231" t="str">
        <f t="shared" si="13"/>
        <v/>
      </c>
      <c r="AU11" s="232" t="str">
        <f t="shared" si="13"/>
        <v/>
      </c>
      <c r="AV11" s="232" t="str">
        <f t="shared" si="13"/>
        <v/>
      </c>
      <c r="AW11" s="45" t="str">
        <f t="shared" si="13"/>
        <v/>
      </c>
      <c r="AX11" s="88" t="str">
        <f t="shared" si="39"/>
        <v/>
      </c>
      <c r="AY11" s="32" t="str">
        <f t="shared" si="23"/>
        <v/>
      </c>
      <c r="AZ11" s="29">
        <f t="shared" si="40"/>
        <v>46239</v>
      </c>
      <c r="BA11" s="376"/>
      <c r="BB11" s="378"/>
      <c r="BC11" s="378"/>
      <c r="BD11" s="45" t="str">
        <f t="shared" si="14"/>
        <v xml:space="preserve"> CONGES ÉTÉ ENSEIGNANTS</v>
      </c>
      <c r="BE11" s="88" t="str">
        <f t="shared" si="41"/>
        <v/>
      </c>
      <c r="BF11" s="32" t="str">
        <f t="shared" si="24"/>
        <v/>
      </c>
      <c r="BG11" s="29">
        <f t="shared" si="42"/>
        <v>46270</v>
      </c>
      <c r="BH11" s="231" t="str">
        <f t="shared" si="15"/>
        <v/>
      </c>
      <c r="BI11" s="232" t="str">
        <f t="shared" si="15"/>
        <v/>
      </c>
      <c r="BJ11" s="232" t="str">
        <f t="shared" si="15"/>
        <v/>
      </c>
      <c r="BK11" s="45" t="str">
        <f t="shared" si="15"/>
        <v/>
      </c>
    </row>
    <row r="12" spans="1:63" s="23" customFormat="1" ht="282.75" customHeight="1" thickBot="1" x14ac:dyDescent="0.25">
      <c r="A12" s="88" t="str">
        <f t="shared" si="25"/>
        <v/>
      </c>
      <c r="B12" s="32" t="str">
        <f t="shared" si="16"/>
        <v/>
      </c>
      <c r="C12" s="116">
        <f t="shared" si="26"/>
        <v>46028</v>
      </c>
      <c r="D12" s="231" t="str">
        <f t="shared" si="7"/>
        <v xml:space="preserve"> PGE1 - Partiels TC - Sem.1                                                                                          </v>
      </c>
      <c r="E12" s="232" t="str">
        <f t="shared" si="7"/>
        <v/>
      </c>
      <c r="F12" s="336" t="str">
        <f t="shared" si="7"/>
        <v xml:space="preserve"> DESSMI2 - Partiels TC - Sem.1 (ALT)</v>
      </c>
      <c r="G12" s="242" t="str">
        <f t="shared" si="7"/>
        <v/>
      </c>
      <c r="H12" s="88" t="str">
        <f t="shared" si="27"/>
        <v/>
      </c>
      <c r="I12" s="32" t="str">
        <f t="shared" si="17"/>
        <v/>
      </c>
      <c r="J12" s="29">
        <f t="shared" si="28"/>
        <v>46059</v>
      </c>
      <c r="K12" s="231" t="str">
        <f t="shared" si="8"/>
        <v xml:space="preserve"> PGE2/MSc1 - Commission - Sem.1</v>
      </c>
      <c r="L12" s="232" t="str">
        <f t="shared" si="8"/>
        <v/>
      </c>
      <c r="M12" s="232" t="str">
        <f t="shared" si="8"/>
        <v/>
      </c>
      <c r="N12" s="45" t="str">
        <f t="shared" si="8"/>
        <v/>
      </c>
      <c r="O12" s="88" t="str">
        <f t="shared" si="29"/>
        <v/>
      </c>
      <c r="P12" s="32" t="str">
        <f t="shared" si="18"/>
        <v/>
      </c>
      <c r="Q12" s="116">
        <f t="shared" si="30"/>
        <v>46087</v>
      </c>
      <c r="R12" s="231" t="str">
        <f t="shared" si="9"/>
        <v xml:space="preserve"> PGE2/MSc1 - Deadline saisie des notes CC - SPE3 - Sem.2</v>
      </c>
      <c r="S12" s="232" t="str">
        <f t="shared" si="9"/>
        <v/>
      </c>
      <c r="T12" s="232" t="str">
        <f t="shared" si="9"/>
        <v xml:space="preserve"> DESSMI1 - Deadline saisie des notes CC - TC (CLA) - SPE3 (CLA + ALT)
DESSMI2 ED - Deadline saisie des notes CC - TC (CLA) - SPE3 (CLA + ALT)</v>
      </c>
      <c r="U12" s="45" t="str">
        <f t="shared" si="9"/>
        <v/>
      </c>
      <c r="V12" s="88">
        <f t="shared" si="31"/>
        <v>15</v>
      </c>
      <c r="W12" s="32" t="str">
        <f t="shared" si="19"/>
        <v>1er lundi</v>
      </c>
      <c r="X12" s="121">
        <f t="shared" si="32"/>
        <v>46118</v>
      </c>
      <c r="Y12" s="231" t="str">
        <f t="shared" si="10"/>
        <v>Férié - LUNDI DE PÂQUES NPB</v>
      </c>
      <c r="Z12" s="232" t="str">
        <f t="shared" si="10"/>
        <v>Férié - LUNDI DE PÂQUES NPB</v>
      </c>
      <c r="AA12" s="232" t="str">
        <f t="shared" si="10"/>
        <v>Férié - LUNDI DE PÂQUES NPB</v>
      </c>
      <c r="AB12" s="45" t="str">
        <f t="shared" si="10"/>
        <v xml:space="preserve"> Férié NPB - LUNDI DE PÂQUES</v>
      </c>
      <c r="AC12" s="88" t="str">
        <f t="shared" si="33"/>
        <v/>
      </c>
      <c r="AD12" s="32" t="str">
        <f t="shared" si="20"/>
        <v/>
      </c>
      <c r="AE12" s="29">
        <f t="shared" si="34"/>
        <v>46148</v>
      </c>
      <c r="AF12" s="231" t="str">
        <f t="shared" si="11"/>
        <v/>
      </c>
      <c r="AG12" s="232" t="str">
        <f t="shared" si="11"/>
        <v xml:space="preserve"> BACH1 + IBBA - Partiels TC - Sem.2                                                                                                                                   BACH2 - Rattrapages SEM1                                                                                        BACH3 (P1) - Deadline envoi sujets - rattrap. Sem.1 (LV) (CLA + ALT)                                                        BACH3 ET (P2) - Deadline valid. Info. - rattrap. - Sem.1 (LV)</v>
      </c>
      <c r="AH12" s="232" t="str">
        <f t="shared" si="11"/>
        <v/>
      </c>
      <c r="AI12" s="45" t="str">
        <f t="shared" si="11"/>
        <v/>
      </c>
      <c r="AJ12" s="88" t="str">
        <f t="shared" si="35"/>
        <v/>
      </c>
      <c r="AK12" s="32" t="str">
        <f t="shared" si="21"/>
        <v/>
      </c>
      <c r="AL12" s="29">
        <f t="shared" si="36"/>
        <v>46179</v>
      </c>
      <c r="AM12" s="231" t="str">
        <f t="shared" si="12"/>
        <v/>
      </c>
      <c r="AN12" s="232" t="str">
        <f t="shared" si="12"/>
        <v/>
      </c>
      <c r="AO12" s="232" t="str">
        <f t="shared" si="12"/>
        <v/>
      </c>
      <c r="AP12" s="45" t="str">
        <f t="shared" si="12"/>
        <v/>
      </c>
      <c r="AQ12" s="88">
        <f t="shared" si="37"/>
        <v>28</v>
      </c>
      <c r="AR12" s="32" t="str">
        <f t="shared" si="22"/>
        <v>1er lundi</v>
      </c>
      <c r="AS12" s="29">
        <f t="shared" si="38"/>
        <v>46209</v>
      </c>
      <c r="AT12" s="231" t="str">
        <f t="shared" si="13"/>
        <v xml:space="preserve"> PGE1 - Rattrapages SEM2        </v>
      </c>
      <c r="AU12" s="232" t="str">
        <f t="shared" si="13"/>
        <v xml:space="preserve">  BACH3 ET (P2) - Deadline saisie des notes - rattrap. Sem.2 </v>
      </c>
      <c r="AV12" s="230" t="str">
        <f t="shared" si="13"/>
        <v xml:space="preserve"> DESSMI1 - Deadline saisie des notes - rattrap. Sem.2 (CLA)                                                                                                   DESSMI2 ED - Deadline saisie des notes - rattrap. Sem.2 (CLA)    </v>
      </c>
      <c r="AW12" s="45" t="str">
        <f t="shared" si="13"/>
        <v/>
      </c>
      <c r="AX12" s="88" t="str">
        <f t="shared" si="39"/>
        <v/>
      </c>
      <c r="AY12" s="32" t="str">
        <f t="shared" si="23"/>
        <v/>
      </c>
      <c r="AZ12" s="29">
        <f t="shared" si="40"/>
        <v>46240</v>
      </c>
      <c r="BA12" s="376"/>
      <c r="BB12" s="378"/>
      <c r="BC12" s="378"/>
      <c r="BD12" s="45" t="str">
        <f t="shared" si="14"/>
        <v xml:space="preserve"> CONGES ÉTÉ ENSEIGNANTS</v>
      </c>
      <c r="BE12" s="88" t="str">
        <f t="shared" si="41"/>
        <v/>
      </c>
      <c r="BF12" s="32" t="str">
        <f t="shared" si="24"/>
        <v/>
      </c>
      <c r="BG12" s="29">
        <f t="shared" si="42"/>
        <v>46271</v>
      </c>
      <c r="BH12" s="231" t="str">
        <f t="shared" si="15"/>
        <v/>
      </c>
      <c r="BI12" s="232" t="str">
        <f t="shared" si="15"/>
        <v/>
      </c>
      <c r="BJ12" s="232" t="str">
        <f t="shared" si="15"/>
        <v/>
      </c>
      <c r="BK12" s="45" t="str">
        <f t="shared" si="15"/>
        <v/>
      </c>
    </row>
    <row r="13" spans="1:63" s="23" customFormat="1" ht="325.5" customHeight="1" thickBot="1" x14ac:dyDescent="0.25">
      <c r="A13" s="88" t="str">
        <f t="shared" si="25"/>
        <v/>
      </c>
      <c r="B13" s="32" t="str">
        <f t="shared" si="16"/>
        <v/>
      </c>
      <c r="C13" s="116">
        <f t="shared" si="26"/>
        <v>46029</v>
      </c>
      <c r="D13" s="231" t="str">
        <f t="shared" si="7"/>
        <v xml:space="preserve"> PGE1 - Partiels TC - Sem.1 </v>
      </c>
      <c r="E13" s="232" t="str">
        <f t="shared" si="7"/>
        <v/>
      </c>
      <c r="F13" s="336" t="str">
        <f t="shared" si="7"/>
        <v/>
      </c>
      <c r="G13" s="242" t="str">
        <f t="shared" si="7"/>
        <v/>
      </c>
      <c r="H13" s="88" t="str">
        <f t="shared" si="27"/>
        <v/>
      </c>
      <c r="I13" s="32" t="str">
        <f t="shared" si="17"/>
        <v/>
      </c>
      <c r="J13" s="29">
        <f t="shared" si="28"/>
        <v>46060</v>
      </c>
      <c r="K13" s="231" t="str">
        <f t="shared" si="8"/>
        <v/>
      </c>
      <c r="L13" s="232" t="str">
        <f t="shared" si="8"/>
        <v/>
      </c>
      <c r="M13" s="232" t="str">
        <f t="shared" si="8"/>
        <v/>
      </c>
      <c r="N13" s="45" t="str">
        <f t="shared" si="8"/>
        <v/>
      </c>
      <c r="O13" s="88" t="str">
        <f t="shared" si="29"/>
        <v/>
      </c>
      <c r="P13" s="32" t="str">
        <f t="shared" si="18"/>
        <v/>
      </c>
      <c r="Q13" s="116">
        <f t="shared" si="30"/>
        <v>46088</v>
      </c>
      <c r="R13" s="231" t="str">
        <f t="shared" si="9"/>
        <v/>
      </c>
      <c r="S13" s="232" t="str">
        <f t="shared" si="9"/>
        <v/>
      </c>
      <c r="T13" s="232" t="str">
        <f t="shared" si="9"/>
        <v/>
      </c>
      <c r="U13" s="45" t="str">
        <f t="shared" si="9"/>
        <v/>
      </c>
      <c r="V13" s="88" t="str">
        <f t="shared" si="31"/>
        <v/>
      </c>
      <c r="W13" s="32" t="str">
        <f t="shared" si="19"/>
        <v/>
      </c>
      <c r="X13" s="116">
        <f t="shared" si="32"/>
        <v>46119</v>
      </c>
      <c r="Y13" s="231" t="str">
        <f t="shared" si="10"/>
        <v xml:space="preserve"> PGE1 - Deadline valid. Info. - partiels + rattrapage - Sem.2                                                          PGE3/MSc2 - Deadline envoi sujets - dossiers -  rattrap. - Sem.1</v>
      </c>
      <c r="Z13" s="232" t="str">
        <f t="shared" si="10"/>
        <v xml:space="preserve"> BACH1 + IBBA - Deadline saisie des notes CC - Sem.2 
 BACH2 - Deadline saisie des notes CC - Sem.2                                                             BACH2 - Deadline envoi sujets - rattrap. Sem.1 (LV)                                                          BACH3 (P1) -  Deadline saisie des notes CF - Sem.1 (ALT.)                                                                                            BACH3 ET (P2) - Deadline saisie des notes CC - Sem.2 </v>
      </c>
      <c r="AA13" s="232" t="str">
        <f t="shared" si="10"/>
        <v/>
      </c>
      <c r="AB13" s="45" t="str">
        <f t="shared" si="10"/>
        <v/>
      </c>
      <c r="AC13" s="88" t="str">
        <f t="shared" si="33"/>
        <v/>
      </c>
      <c r="AD13" s="32" t="str">
        <f t="shared" si="20"/>
        <v/>
      </c>
      <c r="AE13" s="29">
        <f t="shared" si="34"/>
        <v>46149</v>
      </c>
      <c r="AF13" s="231" t="str">
        <f t="shared" si="11"/>
        <v/>
      </c>
      <c r="AG13" s="232" t="str">
        <f t="shared" si="11"/>
        <v xml:space="preserve"> BACH1 + IBBA - Partiels TC - Sem.2                                                                                                        BACH2 - Rattrapages SEM1</v>
      </c>
      <c r="AH13" s="232" t="str">
        <f t="shared" si="11"/>
        <v xml:space="preserve">    </v>
      </c>
      <c r="AI13" s="45" t="str">
        <f t="shared" si="11"/>
        <v/>
      </c>
      <c r="AJ13" s="88" t="str">
        <f>IF(AL13&lt;&gt;"",IF(WEEKDAY(AL13,2)=1,WEEKNUM(AL13,21),""),"")</f>
        <v/>
      </c>
      <c r="AK13" s="32" t="str">
        <f t="shared" si="21"/>
        <v/>
      </c>
      <c r="AL13" s="29">
        <f t="shared" si="36"/>
        <v>46180</v>
      </c>
      <c r="AM13" s="231" t="str">
        <f t="shared" si="12"/>
        <v/>
      </c>
      <c r="AN13" s="232" t="str">
        <f t="shared" si="12"/>
        <v/>
      </c>
      <c r="AO13" s="232" t="str">
        <f t="shared" si="12"/>
        <v/>
      </c>
      <c r="AP13" s="45" t="str">
        <f t="shared" si="12"/>
        <v/>
      </c>
      <c r="AQ13" s="88" t="str">
        <f t="shared" si="37"/>
        <v/>
      </c>
      <c r="AR13" s="32" t="str">
        <f t="shared" si="22"/>
        <v/>
      </c>
      <c r="AS13" s="29">
        <f t="shared" si="38"/>
        <v>46210</v>
      </c>
      <c r="AT13" s="231" t="str">
        <f t="shared" si="13"/>
        <v xml:space="preserve"> PGE1 - Rattrapages SEM2        </v>
      </c>
      <c r="AU13" s="232" t="str">
        <f t="shared" si="13"/>
        <v/>
      </c>
      <c r="AV13" s="232" t="str">
        <f t="shared" si="13"/>
        <v/>
      </c>
      <c r="AW13" s="45" t="str">
        <f t="shared" si="13"/>
        <v/>
      </c>
      <c r="AX13" s="88" t="str">
        <f t="shared" si="39"/>
        <v/>
      </c>
      <c r="AY13" s="32" t="str">
        <f t="shared" si="23"/>
        <v/>
      </c>
      <c r="AZ13" s="29">
        <f t="shared" si="40"/>
        <v>46241</v>
      </c>
      <c r="BA13" s="376"/>
      <c r="BB13" s="378"/>
      <c r="BC13" s="378"/>
      <c r="BD13" s="45" t="str">
        <f t="shared" si="14"/>
        <v xml:space="preserve"> CONGES ÉTÉ ENSEIGNANTS</v>
      </c>
      <c r="BE13" s="88">
        <f t="shared" si="41"/>
        <v>37</v>
      </c>
      <c r="BF13" s="32" t="str">
        <f t="shared" si="24"/>
        <v>1er lundi</v>
      </c>
      <c r="BG13" s="29">
        <f t="shared" si="42"/>
        <v>46272</v>
      </c>
      <c r="BH13" s="231" t="str">
        <f t="shared" si="15"/>
        <v xml:space="preserve"> PGE1 - Deadline saisie des notes - rattrap. Sem.2        
PGE2/MSc1 -  Deadline saisie des notes - rattrap. Sem.1 (ALT)     
   PGE2/MSc1 - Deadline saisie des notes - rattrap. Sem.2 (CLA)  </v>
      </c>
      <c r="BI13" s="232" t="str">
        <f t="shared" si="15"/>
        <v/>
      </c>
      <c r="BJ13" s="232" t="str">
        <f t="shared" si="15"/>
        <v/>
      </c>
      <c r="BK13" s="45" t="str">
        <f t="shared" si="15"/>
        <v/>
      </c>
    </row>
    <row r="14" spans="1:63" s="23" customFormat="1" ht="141.75" customHeight="1" thickBot="1" x14ac:dyDescent="0.25">
      <c r="A14" s="88" t="str">
        <f t="shared" si="25"/>
        <v/>
      </c>
      <c r="B14" s="32" t="str">
        <f t="shared" si="16"/>
        <v/>
      </c>
      <c r="C14" s="116">
        <f t="shared" si="26"/>
        <v>46030</v>
      </c>
      <c r="D14" s="233" t="str">
        <f t="shared" si="7"/>
        <v xml:space="preserve"> PGE1 - Partiels TC - Sem.1 </v>
      </c>
      <c r="E14" s="234" t="str">
        <f t="shared" si="7"/>
        <v xml:space="preserve"> BACH1 + IBBA - Partiels TC - Sem.1    </v>
      </c>
      <c r="F14" s="335" t="str">
        <f t="shared" si="7"/>
        <v/>
      </c>
      <c r="G14" s="332" t="str">
        <f t="shared" si="7"/>
        <v/>
      </c>
      <c r="H14" s="88" t="str">
        <f t="shared" si="27"/>
        <v/>
      </c>
      <c r="I14" s="32" t="str">
        <f t="shared" si="17"/>
        <v/>
      </c>
      <c r="J14" s="29">
        <f t="shared" si="28"/>
        <v>46061</v>
      </c>
      <c r="K14" s="231" t="str">
        <f t="shared" si="8"/>
        <v/>
      </c>
      <c r="L14" s="232" t="str">
        <f t="shared" si="8"/>
        <v/>
      </c>
      <c r="M14" s="232" t="str">
        <f t="shared" si="8"/>
        <v/>
      </c>
      <c r="N14" s="45" t="str">
        <f t="shared" si="8"/>
        <v/>
      </c>
      <c r="O14" s="88" t="str">
        <f t="shared" si="29"/>
        <v/>
      </c>
      <c r="P14" s="32" t="str">
        <f t="shared" si="18"/>
        <v/>
      </c>
      <c r="Q14" s="29">
        <f t="shared" si="30"/>
        <v>46089</v>
      </c>
      <c r="R14" s="231" t="str">
        <f t="shared" si="9"/>
        <v/>
      </c>
      <c r="S14" s="232" t="str">
        <f t="shared" si="9"/>
        <v/>
      </c>
      <c r="T14" s="232" t="str">
        <f t="shared" si="9"/>
        <v/>
      </c>
      <c r="U14" s="45" t="str">
        <f t="shared" si="9"/>
        <v/>
      </c>
      <c r="V14" s="88" t="str">
        <f t="shared" si="31"/>
        <v/>
      </c>
      <c r="W14" s="32" t="str">
        <f t="shared" si="19"/>
        <v/>
      </c>
      <c r="X14" s="116">
        <f t="shared" si="32"/>
        <v>46120</v>
      </c>
      <c r="Y14" s="231" t="str">
        <f t="shared" si="10"/>
        <v/>
      </c>
      <c r="Z14" s="232" t="str">
        <f t="shared" si="10"/>
        <v xml:space="preserve"> BACH1 + IBBA - Deadline envoi sujets - rattrap. Sem.1 (LV)  </v>
      </c>
      <c r="AA14" s="232" t="str">
        <f t="shared" si="10"/>
        <v/>
      </c>
      <c r="AB14" s="45" t="str">
        <f t="shared" si="10"/>
        <v/>
      </c>
      <c r="AC14" s="88" t="str">
        <f t="shared" si="33"/>
        <v/>
      </c>
      <c r="AD14" s="32" t="str">
        <f t="shared" si="20"/>
        <v/>
      </c>
      <c r="AE14" s="120">
        <f t="shared" si="34"/>
        <v>46150</v>
      </c>
      <c r="AF14" s="239" t="str">
        <f t="shared" si="11"/>
        <v>Férié - Fête de la victoire NP</v>
      </c>
      <c r="AG14" s="240" t="str">
        <f t="shared" si="11"/>
        <v>Férié - Fête de la victoire NP</v>
      </c>
      <c r="AH14" s="240" t="str">
        <f t="shared" si="11"/>
        <v>Férié - Fête de la victoire NP</v>
      </c>
      <c r="AI14" s="215" t="str">
        <f t="shared" si="11"/>
        <v xml:space="preserve"> Férié NP - Fête de la victoire</v>
      </c>
      <c r="AJ14" s="88">
        <f t="shared" si="35"/>
        <v>24</v>
      </c>
      <c r="AK14" s="32" t="str">
        <f t="shared" si="21"/>
        <v/>
      </c>
      <c r="AL14" s="29">
        <f t="shared" si="36"/>
        <v>46181</v>
      </c>
      <c r="AM14" s="231" t="str">
        <f t="shared" si="12"/>
        <v xml:space="preserve"> PGE2/MSc1 - Deadline saisie des notes CC TC - Sem.2 (ALT) </v>
      </c>
      <c r="AN14" s="232" t="str">
        <f t="shared" si="12"/>
        <v/>
      </c>
      <c r="AO14" s="232" t="str">
        <f t="shared" si="12"/>
        <v xml:space="preserve"> DESSMI1 - Deadline saisie des notes CC TC - Sem.2 (ALT)                                                                                                      DESSMI2 ED - Deadline saisie des notes CC TC - Sem.2  (ALT)      </v>
      </c>
      <c r="AP14" s="45" t="str">
        <f t="shared" si="12"/>
        <v/>
      </c>
      <c r="AQ14" s="88" t="str">
        <f t="shared" si="37"/>
        <v/>
      </c>
      <c r="AR14" s="32" t="str">
        <f t="shared" si="22"/>
        <v/>
      </c>
      <c r="AS14" s="29">
        <f t="shared" si="38"/>
        <v>46211</v>
      </c>
      <c r="AT14" s="231" t="str">
        <f t="shared" si="13"/>
        <v xml:space="preserve"> PGE1 - Rattrapages SEM2        </v>
      </c>
      <c r="AU14" s="232" t="str">
        <f t="shared" si="13"/>
        <v/>
      </c>
      <c r="AV14" s="232" t="str">
        <f t="shared" si="13"/>
        <v/>
      </c>
      <c r="AW14" s="45" t="str">
        <f t="shared" si="13"/>
        <v/>
      </c>
      <c r="AX14" s="88" t="str">
        <f t="shared" si="39"/>
        <v/>
      </c>
      <c r="AY14" s="32" t="str">
        <f t="shared" si="23"/>
        <v/>
      </c>
      <c r="AZ14" s="29">
        <f t="shared" si="40"/>
        <v>46242</v>
      </c>
      <c r="BA14" s="377"/>
      <c r="BB14" s="379"/>
      <c r="BC14" s="379"/>
      <c r="BD14" s="45" t="str">
        <f t="shared" si="14"/>
        <v xml:space="preserve"> CONGES ÉTÉ ENSEIGNANTS</v>
      </c>
      <c r="BE14" s="88" t="str">
        <f t="shared" si="41"/>
        <v/>
      </c>
      <c r="BF14" s="32" t="str">
        <f t="shared" si="24"/>
        <v/>
      </c>
      <c r="BG14" s="29">
        <f t="shared" si="42"/>
        <v>46273</v>
      </c>
      <c r="BH14" s="231" t="str">
        <f t="shared" si="15"/>
        <v/>
      </c>
      <c r="BI14" s="232" t="str">
        <f t="shared" si="15"/>
        <v/>
      </c>
      <c r="BJ14" s="232" t="str">
        <f t="shared" si="15"/>
        <v/>
      </c>
      <c r="BK14" s="45" t="str">
        <f t="shared" si="15"/>
        <v/>
      </c>
    </row>
    <row r="15" spans="1:63" s="23" customFormat="1" ht="179.25" customHeight="1" thickBot="1" x14ac:dyDescent="0.25">
      <c r="A15" s="88" t="str">
        <f t="shared" si="25"/>
        <v/>
      </c>
      <c r="B15" s="32" t="str">
        <f t="shared" si="16"/>
        <v/>
      </c>
      <c r="C15" s="116">
        <f t="shared" si="26"/>
        <v>46031</v>
      </c>
      <c r="D15" s="231" t="str">
        <f t="shared" si="7"/>
        <v xml:space="preserve"> PGE1 - Partiels TC - Sem.1 </v>
      </c>
      <c r="E15" s="232" t="str">
        <f t="shared" si="7"/>
        <v xml:space="preserve"> BACH1 + IBBA - Partiels TC - Sem.1    </v>
      </c>
      <c r="F15" s="336" t="str">
        <f t="shared" si="7"/>
        <v/>
      </c>
      <c r="G15" s="242" t="str">
        <f t="shared" si="7"/>
        <v/>
      </c>
      <c r="H15" s="88">
        <f>IF(J15&lt;&gt;"",IF(WEEKDAY(J15,2)=1,WEEKNUM(J15,21),""),"")</f>
        <v>7</v>
      </c>
      <c r="I15" s="32" t="str">
        <f t="shared" si="17"/>
        <v/>
      </c>
      <c r="J15" s="29">
        <f t="shared" si="28"/>
        <v>46062</v>
      </c>
      <c r="K15" s="231" t="str">
        <f t="shared" si="8"/>
        <v/>
      </c>
      <c r="L15" s="232" t="str">
        <f t="shared" si="8"/>
        <v xml:space="preserve"> BACH1 + IBBA - Deadline saisie des notes CF - Sem.1 - Ses.1</v>
      </c>
      <c r="M15" s="232" t="str">
        <f t="shared" si="8"/>
        <v/>
      </c>
      <c r="N15" s="45" t="str">
        <f t="shared" si="8"/>
        <v/>
      </c>
      <c r="O15" s="88">
        <f>IF(Q15&lt;&gt;"",IF(WEEKDAY(Q15,2)=1,WEEKNUM(Q15,21),""),"")</f>
        <v>11</v>
      </c>
      <c r="P15" s="32" t="str">
        <f t="shared" si="18"/>
        <v/>
      </c>
      <c r="Q15" s="116">
        <f t="shared" si="30"/>
        <v>46090</v>
      </c>
      <c r="R15" s="231" t="str">
        <f t="shared" si="9"/>
        <v xml:space="preserve"> PGE1 - Rattrapages SEM1                                                                    PGE2/MSc1 - Rattrapages SEM1 (CLA) </v>
      </c>
      <c r="S15" s="232" t="str">
        <f t="shared" si="9"/>
        <v/>
      </c>
      <c r="T15" s="232" t="str">
        <f t="shared" si="9"/>
        <v/>
      </c>
      <c r="U15" s="45" t="str">
        <f t="shared" si="9"/>
        <v/>
      </c>
      <c r="V15" s="88" t="str">
        <f t="shared" si="31"/>
        <v/>
      </c>
      <c r="W15" s="32" t="str">
        <f t="shared" si="19"/>
        <v/>
      </c>
      <c r="X15" s="116">
        <f t="shared" si="32"/>
        <v>46121</v>
      </c>
      <c r="Y15" s="231" t="str">
        <f t="shared" si="10"/>
        <v xml:space="preserve"> PGE1 - Jury - rattrap. - Sem.1                                                                                     PGE2/MSc1 - Jury - rattrap. Sem.1 (CLASSIQUE)  </v>
      </c>
      <c r="Z15" s="232" t="str">
        <f t="shared" si="10"/>
        <v xml:space="preserve">  BACH3 (P1) - Commission - Sem.1 (ALT.)    </v>
      </c>
      <c r="AA15" s="232" t="str">
        <f t="shared" si="10"/>
        <v/>
      </c>
      <c r="AB15" s="45" t="str">
        <f t="shared" si="10"/>
        <v/>
      </c>
      <c r="AC15" s="88" t="str">
        <f t="shared" si="33"/>
        <v/>
      </c>
      <c r="AD15" s="32" t="str">
        <f t="shared" si="20"/>
        <v/>
      </c>
      <c r="AE15" s="29">
        <f t="shared" si="34"/>
        <v>46151</v>
      </c>
      <c r="AF15" s="231" t="str">
        <f t="shared" si="11"/>
        <v/>
      </c>
      <c r="AG15" s="232" t="str">
        <f t="shared" si="11"/>
        <v/>
      </c>
      <c r="AH15" s="232" t="str">
        <f t="shared" si="11"/>
        <v/>
      </c>
      <c r="AI15" s="45" t="str">
        <f t="shared" si="11"/>
        <v/>
      </c>
      <c r="AJ15" s="88" t="str">
        <f>IF(AL15&lt;&gt;"",IF(WEEKDAY(AL15,2)=1,WEEKNUM(AL15,21),""),"")</f>
        <v/>
      </c>
      <c r="AK15" s="32" t="str">
        <f t="shared" si="21"/>
        <v/>
      </c>
      <c r="AL15" s="29">
        <f t="shared" si="36"/>
        <v>46182</v>
      </c>
      <c r="AM15" s="231" t="str">
        <f t="shared" si="12"/>
        <v/>
      </c>
      <c r="AN15" s="232" t="str">
        <f t="shared" si="12"/>
        <v/>
      </c>
      <c r="AO15" s="232" t="str">
        <f t="shared" si="12"/>
        <v/>
      </c>
      <c r="AP15" s="45" t="str">
        <f t="shared" si="12"/>
        <v/>
      </c>
      <c r="AQ15" s="88" t="str">
        <f t="shared" si="37"/>
        <v/>
      </c>
      <c r="AR15" s="32" t="str">
        <f t="shared" si="22"/>
        <v/>
      </c>
      <c r="AS15" s="29">
        <f t="shared" si="38"/>
        <v>46212</v>
      </c>
      <c r="AT15" s="231" t="str">
        <f t="shared" si="13"/>
        <v xml:space="preserve"> PGE1 - Rattrapages SEM2                                                                                                      PGE3/MSc2 - jury</v>
      </c>
      <c r="AU15" s="232" t="str">
        <f t="shared" si="13"/>
        <v xml:space="preserve">  BACH3 (P1) - Jury annuel</v>
      </c>
      <c r="AV15" s="232" t="str">
        <f t="shared" si="13"/>
        <v/>
      </c>
      <c r="AW15" s="45" t="str">
        <f t="shared" si="13"/>
        <v/>
      </c>
      <c r="AX15" s="88" t="str">
        <f t="shared" si="39"/>
        <v/>
      </c>
      <c r="AY15" s="32" t="str">
        <f t="shared" si="23"/>
        <v/>
      </c>
      <c r="AZ15" s="29">
        <f t="shared" si="40"/>
        <v>46243</v>
      </c>
      <c r="BA15" s="231" t="str">
        <f t="shared" si="14"/>
        <v>CONGES ÉTÉ NPB</v>
      </c>
      <c r="BB15" s="232" t="str">
        <f t="shared" si="14"/>
        <v>CONGES ÉTÉ NP</v>
      </c>
      <c r="BC15" s="232" t="str">
        <f t="shared" si="14"/>
        <v>CONGES ÉTÉ NPB</v>
      </c>
      <c r="BD15" s="45" t="str">
        <f t="shared" si="14"/>
        <v xml:space="preserve"> CONGES ÉTÉ ENSEIGNANTS</v>
      </c>
      <c r="BE15" s="88" t="str">
        <f t="shared" si="41"/>
        <v/>
      </c>
      <c r="BF15" s="32" t="str">
        <f t="shared" si="24"/>
        <v/>
      </c>
      <c r="BG15" s="29">
        <f t="shared" si="42"/>
        <v>46274</v>
      </c>
      <c r="BH15" s="231" t="str">
        <f t="shared" si="15"/>
        <v/>
      </c>
      <c r="BI15" s="232" t="str">
        <f t="shared" si="15"/>
        <v/>
      </c>
      <c r="BJ15" s="232" t="str">
        <f t="shared" si="15"/>
        <v/>
      </c>
      <c r="BK15" s="45" t="str">
        <f t="shared" si="15"/>
        <v/>
      </c>
    </row>
    <row r="16" spans="1:63" s="23" customFormat="1" ht="219.6" customHeight="1" thickBot="1" x14ac:dyDescent="0.25">
      <c r="A16" s="88" t="str">
        <f t="shared" si="25"/>
        <v/>
      </c>
      <c r="B16" s="32" t="str">
        <f t="shared" si="16"/>
        <v/>
      </c>
      <c r="C16" s="29">
        <f t="shared" si="26"/>
        <v>46032</v>
      </c>
      <c r="D16" s="231" t="str">
        <f t="shared" si="7"/>
        <v/>
      </c>
      <c r="E16" s="232" t="str">
        <f t="shared" si="7"/>
        <v xml:space="preserve"> BACH1 + IBBA - Partiels TC - Sem.1    </v>
      </c>
      <c r="F16" s="336" t="str">
        <f t="shared" si="7"/>
        <v/>
      </c>
      <c r="G16" s="242" t="str">
        <f t="shared" si="7"/>
        <v/>
      </c>
      <c r="H16" s="88" t="str">
        <f t="shared" si="27"/>
        <v/>
      </c>
      <c r="I16" s="32" t="str">
        <f t="shared" si="17"/>
        <v/>
      </c>
      <c r="J16" s="29">
        <f t="shared" si="28"/>
        <v>46063</v>
      </c>
      <c r="K16" s="231" t="str">
        <f t="shared" si="8"/>
        <v/>
      </c>
      <c r="L16" s="232" t="str">
        <f t="shared" si="8"/>
        <v xml:space="preserve">  BACH3 (P1) - Deadline envoi sujets - partiels + rattrapages - Sem.1 (ALT.)</v>
      </c>
      <c r="M16" s="232" t="str">
        <f t="shared" si="8"/>
        <v/>
      </c>
      <c r="N16" s="45" t="str">
        <f t="shared" si="8"/>
        <v/>
      </c>
      <c r="O16" s="88" t="str">
        <f t="shared" si="29"/>
        <v/>
      </c>
      <c r="P16" s="32" t="str">
        <f t="shared" si="18"/>
        <v/>
      </c>
      <c r="Q16" s="116">
        <f t="shared" si="30"/>
        <v>46091</v>
      </c>
      <c r="R16" s="231" t="str">
        <f t="shared" si="9"/>
        <v xml:space="preserve"> PGE1 - Rattrapages SEM1                                                                    PGE2/MSc1 - Rattrapages SEM1 (CLA)</v>
      </c>
      <c r="S16" s="232" t="str">
        <f t="shared" si="9"/>
        <v xml:space="preserve">  BACH3 (P1) - Partiels TC - Sem.1 (ALT) </v>
      </c>
      <c r="T16" s="232" t="str">
        <f t="shared" si="9"/>
        <v/>
      </c>
      <c r="U16" s="45" t="str">
        <f t="shared" si="9"/>
        <v/>
      </c>
      <c r="V16" s="88" t="str">
        <f t="shared" si="31"/>
        <v/>
      </c>
      <c r="W16" s="32" t="str">
        <f t="shared" si="19"/>
        <v/>
      </c>
      <c r="X16" s="116">
        <f t="shared" si="32"/>
        <v>46122</v>
      </c>
      <c r="Y16" s="231" t="str">
        <f t="shared" si="10"/>
        <v/>
      </c>
      <c r="Z16" s="232" t="str">
        <f t="shared" si="10"/>
        <v/>
      </c>
      <c r="AA16" s="232" t="str">
        <f t="shared" si="10"/>
        <v/>
      </c>
      <c r="AB16" s="45" t="str">
        <f t="shared" si="10"/>
        <v/>
      </c>
      <c r="AC16" s="88" t="str">
        <f t="shared" si="33"/>
        <v/>
      </c>
      <c r="AD16" s="32" t="str">
        <f t="shared" si="20"/>
        <v/>
      </c>
      <c r="AE16" s="29">
        <f t="shared" si="34"/>
        <v>46152</v>
      </c>
      <c r="AF16" s="231" t="str">
        <f t="shared" si="11"/>
        <v/>
      </c>
      <c r="AG16" s="232" t="str">
        <f t="shared" si="11"/>
        <v/>
      </c>
      <c r="AH16" s="232" t="str">
        <f t="shared" si="11"/>
        <v/>
      </c>
      <c r="AI16" s="45" t="str">
        <f t="shared" si="11"/>
        <v/>
      </c>
      <c r="AJ16" s="88" t="str">
        <f t="shared" si="35"/>
        <v/>
      </c>
      <c r="AK16" s="32" t="str">
        <f t="shared" si="21"/>
        <v/>
      </c>
      <c r="AL16" s="29">
        <f t="shared" si="36"/>
        <v>46183</v>
      </c>
      <c r="AM16" s="231" t="str">
        <f t="shared" si="12"/>
        <v/>
      </c>
      <c r="AN16" s="232" t="str">
        <f t="shared" si="12"/>
        <v/>
      </c>
      <c r="AO16" s="232" t="str">
        <f t="shared" si="12"/>
        <v/>
      </c>
      <c r="AP16" s="45" t="str">
        <f t="shared" si="12"/>
        <v/>
      </c>
      <c r="AQ16" s="88" t="str">
        <f t="shared" si="37"/>
        <v/>
      </c>
      <c r="AR16" s="32" t="str">
        <f t="shared" si="22"/>
        <v/>
      </c>
      <c r="AS16" s="29">
        <f t="shared" si="38"/>
        <v>46213</v>
      </c>
      <c r="AT16" s="231" t="str">
        <f t="shared" si="13"/>
        <v xml:space="preserve"> PGE1 - Rattrapages SEM2  
PGE2/MSc1 - Deadline saisie des notes CF - Sem.2 (ALT)                 </v>
      </c>
      <c r="AU16" s="232" t="str">
        <f t="shared" si="13"/>
        <v xml:space="preserve"> BACH1 + IBBA - Deadline saisie des notes - rattrap. Sem.2                                                                         BACH2 - Deadline saisie des notes - rattrap. Sem.2        </v>
      </c>
      <c r="AV16" s="230" t="str">
        <f t="shared" si="13"/>
        <v xml:space="preserve"> DESSMI1 - Deadline saisie des notes CF TC - Sem.2 (ALT)                                                               DESSMI2 ED - Deadline saisie des notes CF TC - Sem.2  (ALT)     </v>
      </c>
      <c r="AW16" s="45" t="str">
        <f t="shared" si="13"/>
        <v/>
      </c>
      <c r="AX16" s="88">
        <f t="shared" si="39"/>
        <v>33</v>
      </c>
      <c r="AY16" s="32" t="str">
        <f t="shared" si="23"/>
        <v/>
      </c>
      <c r="AZ16" s="29">
        <f t="shared" si="40"/>
        <v>46244</v>
      </c>
      <c r="BA16" s="375" t="str">
        <f t="shared" si="14"/>
        <v>CONGES ÉTÉ NPB</v>
      </c>
      <c r="BB16" s="373" t="str">
        <f t="shared" si="14"/>
        <v>CONGES ÉTÉ NP</v>
      </c>
      <c r="BC16" s="373" t="str">
        <f t="shared" si="14"/>
        <v>CONGES ÉTÉ NPB</v>
      </c>
      <c r="BD16" s="45" t="str">
        <f t="shared" si="14"/>
        <v xml:space="preserve"> CONGES ÉTÉ ENSEIGNANTS</v>
      </c>
      <c r="BE16" s="88" t="str">
        <f t="shared" si="41"/>
        <v/>
      </c>
      <c r="BF16" s="32" t="str">
        <f t="shared" si="24"/>
        <v/>
      </c>
      <c r="BG16" s="29">
        <f t="shared" si="42"/>
        <v>46275</v>
      </c>
      <c r="BH16" s="231" t="str">
        <f t="shared" si="15"/>
        <v xml:space="preserve"> PGE1 -  Jury - Rattrap. - Ses.2                    
PGE2/MSc1 -  Jury - Rattrapages SEM2 (CLA)</v>
      </c>
      <c r="BI16" s="232" t="str">
        <f t="shared" si="15"/>
        <v/>
      </c>
      <c r="BJ16" s="232" t="str">
        <f t="shared" si="15"/>
        <v/>
      </c>
      <c r="BK16" s="45" t="str">
        <f t="shared" si="15"/>
        <v/>
      </c>
    </row>
    <row r="17" spans="1:63" s="23" customFormat="1" ht="298.5" customHeight="1" thickBot="1" x14ac:dyDescent="0.25">
      <c r="A17" s="88" t="str">
        <f t="shared" si="25"/>
        <v/>
      </c>
      <c r="B17" s="32" t="str">
        <f t="shared" si="16"/>
        <v/>
      </c>
      <c r="C17" s="29">
        <f t="shared" si="26"/>
        <v>46033</v>
      </c>
      <c r="D17" s="231" t="str">
        <f t="shared" si="7"/>
        <v/>
      </c>
      <c r="E17" s="232" t="str">
        <f t="shared" si="7"/>
        <v/>
      </c>
      <c r="F17" s="336" t="str">
        <f t="shared" si="7"/>
        <v/>
      </c>
      <c r="G17" s="242" t="str">
        <f t="shared" si="7"/>
        <v/>
      </c>
      <c r="H17" s="88" t="str">
        <f t="shared" si="27"/>
        <v/>
      </c>
      <c r="I17" s="32" t="str">
        <f t="shared" si="17"/>
        <v/>
      </c>
      <c r="J17" s="29">
        <f t="shared" si="28"/>
        <v>46064</v>
      </c>
      <c r="K17" s="231" t="str">
        <f t="shared" si="8"/>
        <v xml:space="preserve"> PGE1 -  Deadline envoi sujets - rattrap. Sem.1  (Electifs+LV)                                                                             PGE2/MSc1 - Deadline envoi sujets - rattrap. Sem.1 (CLA) (LV1 + Ateliers)                                             </v>
      </c>
      <c r="L17" s="232" t="str">
        <f t="shared" si="8"/>
        <v/>
      </c>
      <c r="M17" s="232" t="str">
        <f t="shared" si="8"/>
        <v/>
      </c>
      <c r="N17" s="45" t="str">
        <f t="shared" si="8"/>
        <v/>
      </c>
      <c r="O17" s="88" t="str">
        <f t="shared" si="29"/>
        <v/>
      </c>
      <c r="P17" s="32" t="str">
        <f t="shared" si="18"/>
        <v/>
      </c>
      <c r="Q17" s="116">
        <f t="shared" si="30"/>
        <v>46092</v>
      </c>
      <c r="R17" s="231" t="str">
        <f t="shared" si="9"/>
        <v xml:space="preserve"> PGE1 - Rattrapages SEM1                                                                    PGE2/MSc1 - Rattrapages SEM1 (CLA)  </v>
      </c>
      <c r="S17" s="232" t="str">
        <f t="shared" si="9"/>
        <v xml:space="preserve">  BACH3 (P1) - Partiels TC - Sem.1 (ALT) </v>
      </c>
      <c r="T17" s="232" t="str">
        <f t="shared" si="9"/>
        <v xml:space="preserve"> DESSMI1 - Deadline envoi sujets - partiels + rattrapages TC - Sem.2 (CLA)                                                                                      DESSMI2 ED - Deadline envoi sujets - partiels + rattrapages TC - Sem.2  (CLA)                                           </v>
      </c>
      <c r="U17" s="45" t="str">
        <f t="shared" si="9"/>
        <v/>
      </c>
      <c r="V17" s="88" t="str">
        <f t="shared" si="31"/>
        <v/>
      </c>
      <c r="W17" s="32" t="str">
        <f t="shared" si="19"/>
        <v/>
      </c>
      <c r="X17" s="116">
        <f t="shared" si="32"/>
        <v>46123</v>
      </c>
      <c r="Y17" s="231" t="str">
        <f t="shared" si="10"/>
        <v/>
      </c>
      <c r="Z17" s="232" t="str">
        <f t="shared" si="10"/>
        <v/>
      </c>
      <c r="AA17" s="232" t="str">
        <f t="shared" si="10"/>
        <v/>
      </c>
      <c r="AB17" s="45" t="str">
        <f t="shared" si="10"/>
        <v/>
      </c>
      <c r="AC17" s="88">
        <f t="shared" si="33"/>
        <v>20</v>
      </c>
      <c r="AD17" s="32" t="str">
        <f t="shared" si="20"/>
        <v/>
      </c>
      <c r="AE17" s="29">
        <f t="shared" si="34"/>
        <v>46153</v>
      </c>
      <c r="AF17" s="231" t="str">
        <f t="shared" si="11"/>
        <v xml:space="preserve"> PGE1 - Deadline saisie des notes CC - Sem.2                   </v>
      </c>
      <c r="AG17" s="232" t="str">
        <f t="shared" si="11"/>
        <v xml:space="preserve"> BACH1 + IBBA - Rattrapages SEM1</v>
      </c>
      <c r="AH17" s="232" t="str">
        <f t="shared" si="11"/>
        <v xml:space="preserve"> DESSMI1 - Deadline saisie des notes CF - Sem.2 (CLA)                                                                          DESSMI2 ED - Deadline saisie des notes CF - Sem.2  (CLA)  </v>
      </c>
      <c r="AI17" s="45" t="str">
        <f t="shared" si="11"/>
        <v/>
      </c>
      <c r="AJ17" s="88" t="str">
        <f t="shared" si="35"/>
        <v/>
      </c>
      <c r="AK17" s="32" t="str">
        <f t="shared" si="21"/>
        <v/>
      </c>
      <c r="AL17" s="29">
        <f t="shared" si="36"/>
        <v>46184</v>
      </c>
      <c r="AM17" s="231" t="str">
        <f t="shared" si="12"/>
        <v xml:space="preserve"> PGE1 - Deadline valid. Info. - rattrap. - Sem.2  (LV)        
PGE2 - Deadline valid. Info. - rattrap. - Sem.1 (ALT) (ateliers, LV1)    
PGE2 - Deadline valid. Info. - rattrap. - Sem.2 (ALT) (ateliers)                                         </v>
      </c>
      <c r="AN17" s="232" t="str">
        <f t="shared" si="12"/>
        <v/>
      </c>
      <c r="AO17" s="232" t="str">
        <f t="shared" si="12"/>
        <v xml:space="preserve"> DESSMI1 - Deadline valid. Info. - rattrap. - Sem.1 (LV, MCT, CreaCthon) (ALT)                                                                          DESSMI1 - Deadline valid. Info. - rattrap. - Sem.2 (LV, MCT, CreaCthon) (ALT)                                                               DESSMI2 ED - Deadline valid. Info. - rattrap. - Sem.1 (LV, MCT, CreaCthon) (ALT)                                                                                        DESSMI2 ED - Deadline valid. Info. - rattrap. - Sem.2 (LV, MCT, CreaCthon) (ALT)     </v>
      </c>
      <c r="AP17" s="45" t="str">
        <f t="shared" si="12"/>
        <v/>
      </c>
      <c r="AQ17" s="88" t="str">
        <f t="shared" si="37"/>
        <v/>
      </c>
      <c r="AR17" s="32" t="str">
        <f t="shared" si="22"/>
        <v/>
      </c>
      <c r="AS17" s="29">
        <f t="shared" si="38"/>
        <v>46214</v>
      </c>
      <c r="AT17" s="231" t="str">
        <f t="shared" si="13"/>
        <v/>
      </c>
      <c r="AU17" s="232" t="str">
        <f t="shared" si="13"/>
        <v/>
      </c>
      <c r="AV17" s="232" t="str">
        <f t="shared" si="13"/>
        <v/>
      </c>
      <c r="AW17" s="45" t="str">
        <f t="shared" si="13"/>
        <v/>
      </c>
      <c r="AX17" s="88" t="str">
        <f>IF(AZ17&lt;&gt;"",IF(WEEKDAY(AZ17,2)=1,WEEKNUM(AZ17,21),""),"")</f>
        <v/>
      </c>
      <c r="AY17" s="32" t="str">
        <f t="shared" si="23"/>
        <v/>
      </c>
      <c r="AZ17" s="29">
        <f t="shared" si="40"/>
        <v>46245</v>
      </c>
      <c r="BA17" s="376"/>
      <c r="BB17" s="378"/>
      <c r="BC17" s="378"/>
      <c r="BD17" s="45" t="str">
        <f t="shared" si="14"/>
        <v xml:space="preserve"> CONGES ÉTÉ ENSEIGNANTS</v>
      </c>
      <c r="BE17" s="88" t="str">
        <f t="shared" si="41"/>
        <v/>
      </c>
      <c r="BF17" s="32" t="str">
        <f t="shared" si="24"/>
        <v/>
      </c>
      <c r="BG17" s="29">
        <f t="shared" si="42"/>
        <v>46276</v>
      </c>
      <c r="BH17" s="231" t="str">
        <f t="shared" si="15"/>
        <v/>
      </c>
      <c r="BI17" s="232" t="str">
        <f t="shared" si="15"/>
        <v/>
      </c>
      <c r="BJ17" s="232" t="str">
        <f t="shared" si="15"/>
        <v/>
      </c>
      <c r="BK17" s="45" t="str">
        <f t="shared" si="15"/>
        <v/>
      </c>
    </row>
    <row r="18" spans="1:63" s="23" customFormat="1" ht="294.60000000000002" customHeight="1" thickBot="1" x14ac:dyDescent="0.25">
      <c r="A18" s="88">
        <f t="shared" si="25"/>
        <v>3</v>
      </c>
      <c r="B18" s="32" t="str">
        <f t="shared" si="16"/>
        <v/>
      </c>
      <c r="C18" s="29">
        <f t="shared" si="26"/>
        <v>46034</v>
      </c>
      <c r="D18" s="231" t="str">
        <f t="shared" si="7"/>
        <v/>
      </c>
      <c r="E18" s="232" t="str">
        <f t="shared" si="7"/>
        <v xml:space="preserve"> BACH1 + IBBA - Partiels TC - Sem.1                                                                                                BACH1 R.D - Partiels TC - Sem.1 - R.D. - durant la semaine</v>
      </c>
      <c r="F18" s="336" t="str">
        <f t="shared" si="7"/>
        <v/>
      </c>
      <c r="G18" s="242" t="str">
        <f t="shared" si="7"/>
        <v/>
      </c>
      <c r="H18" s="88" t="str">
        <f t="shared" si="27"/>
        <v/>
      </c>
      <c r="I18" s="32" t="str">
        <f t="shared" si="17"/>
        <v/>
      </c>
      <c r="J18" s="30">
        <f t="shared" si="28"/>
        <v>46065</v>
      </c>
      <c r="K18" s="233" t="str">
        <f t="shared" si="8"/>
        <v xml:space="preserve"> PGE1 - Commission - Sem.1                                                                                PGE3/MSc2 - Commission - Sem.1 - SPE + TC (CLA)                                                     PGE3/MSc2 - Partiels TC - Sem.1 (ALT.)                                                                                    </v>
      </c>
      <c r="L18" s="234" t="str">
        <f t="shared" si="8"/>
        <v/>
      </c>
      <c r="M18" s="234" t="str">
        <f t="shared" si="8"/>
        <v xml:space="preserve"> DESSMI1 - Commission - Sem.1                                                                                               DESSMI2 - Commission - Sem.1 - SPE + TC </v>
      </c>
      <c r="N18" s="48" t="str">
        <f t="shared" si="8"/>
        <v/>
      </c>
      <c r="O18" s="88" t="str">
        <f t="shared" si="29"/>
        <v/>
      </c>
      <c r="P18" s="32" t="str">
        <f t="shared" si="18"/>
        <v/>
      </c>
      <c r="Q18" s="116">
        <f t="shared" si="30"/>
        <v>46093</v>
      </c>
      <c r="R18" s="233" t="str">
        <f t="shared" si="9"/>
        <v xml:space="preserve"> PGE1 - Rattrapages SEM1                                                                    PGE2/MSc1 - Rattrapages SEM1 (CLA)</v>
      </c>
      <c r="S18" s="234" t="str">
        <f t="shared" si="9"/>
        <v xml:space="preserve">  BACH3 (P1) - Partiels TC - Sem.1 (ALT) </v>
      </c>
      <c r="T18" s="234" t="str">
        <f t="shared" si="9"/>
        <v/>
      </c>
      <c r="U18" s="48" t="str">
        <f t="shared" si="9"/>
        <v/>
      </c>
      <c r="V18" s="88" t="str">
        <f t="shared" si="31"/>
        <v/>
      </c>
      <c r="W18" s="32" t="str">
        <f t="shared" si="19"/>
        <v/>
      </c>
      <c r="X18" s="29">
        <f t="shared" si="32"/>
        <v>46124</v>
      </c>
      <c r="Y18" s="231" t="str">
        <f t="shared" si="10"/>
        <v/>
      </c>
      <c r="Z18" s="232" t="str">
        <f t="shared" si="10"/>
        <v/>
      </c>
      <c r="AA18" s="232" t="str">
        <f t="shared" si="10"/>
        <v/>
      </c>
      <c r="AB18" s="45" t="str">
        <f t="shared" si="10"/>
        <v/>
      </c>
      <c r="AC18" s="88" t="str">
        <f>IF(AE18&lt;&gt;"",IF(WEEKDAY(AE18,2)=1,WEEKNUM(AE18,21),""),"")</f>
        <v/>
      </c>
      <c r="AD18" s="32" t="str">
        <f t="shared" si="20"/>
        <v/>
      </c>
      <c r="AE18" s="29">
        <f t="shared" si="34"/>
        <v>46154</v>
      </c>
      <c r="AF18" s="231" t="str">
        <f t="shared" si="11"/>
        <v/>
      </c>
      <c r="AG18" s="232" t="str">
        <f t="shared" si="11"/>
        <v xml:space="preserve"> BACH1 + IBBA - Rattrapages SEM1</v>
      </c>
      <c r="AH18" s="232" t="str">
        <f t="shared" si="11"/>
        <v/>
      </c>
      <c r="AI18" s="45" t="str">
        <f t="shared" si="11"/>
        <v/>
      </c>
      <c r="AJ18" s="88" t="str">
        <f t="shared" si="35"/>
        <v/>
      </c>
      <c r="AK18" s="32" t="str">
        <f t="shared" si="21"/>
        <v/>
      </c>
      <c r="AL18" s="29">
        <f t="shared" si="36"/>
        <v>46185</v>
      </c>
      <c r="AM18" s="231" t="str">
        <f t="shared" si="12"/>
        <v/>
      </c>
      <c r="AN18" s="232" t="str">
        <f t="shared" si="12"/>
        <v/>
      </c>
      <c r="AO18" s="232" t="str">
        <f t="shared" si="12"/>
        <v/>
      </c>
      <c r="AP18" s="45" t="str">
        <f t="shared" si="12"/>
        <v/>
      </c>
      <c r="AQ18" s="88" t="str">
        <f>IF(AS18&lt;&gt;"",IF(WEEKDAY(AS18,2)=1,WEEKNUM(AS18,21),""),"")</f>
        <v/>
      </c>
      <c r="AR18" s="32" t="str">
        <f t="shared" si="22"/>
        <v/>
      </c>
      <c r="AS18" s="29">
        <f t="shared" si="38"/>
        <v>46215</v>
      </c>
      <c r="AT18" s="231" t="str">
        <f t="shared" si="13"/>
        <v/>
      </c>
      <c r="AU18" s="232" t="str">
        <f t="shared" si="13"/>
        <v/>
      </c>
      <c r="AV18" s="232" t="str">
        <f t="shared" si="13"/>
        <v/>
      </c>
      <c r="AW18" s="45" t="str">
        <f t="shared" si="13"/>
        <v/>
      </c>
      <c r="AX18" s="88" t="str">
        <f t="shared" si="39"/>
        <v/>
      </c>
      <c r="AY18" s="32" t="str">
        <f t="shared" si="23"/>
        <v/>
      </c>
      <c r="AZ18" s="29">
        <f t="shared" si="40"/>
        <v>46246</v>
      </c>
      <c r="BA18" s="376"/>
      <c r="BB18" s="378"/>
      <c r="BC18" s="378"/>
      <c r="BD18" s="45" t="str">
        <f t="shared" si="14"/>
        <v xml:space="preserve"> CONGES ÉTÉ ENSEIGNANTS</v>
      </c>
      <c r="BE18" s="88" t="str">
        <f t="shared" si="41"/>
        <v/>
      </c>
      <c r="BF18" s="32" t="str">
        <f t="shared" si="24"/>
        <v/>
      </c>
      <c r="BG18" s="29">
        <f t="shared" si="42"/>
        <v>46277</v>
      </c>
      <c r="BH18" s="231" t="str">
        <f t="shared" si="15"/>
        <v/>
      </c>
      <c r="BI18" s="232" t="str">
        <f t="shared" si="15"/>
        <v/>
      </c>
      <c r="BJ18" s="232" t="str">
        <f t="shared" si="15"/>
        <v/>
      </c>
      <c r="BK18" s="45" t="str">
        <f t="shared" si="15"/>
        <v/>
      </c>
    </row>
    <row r="19" spans="1:63" s="23" customFormat="1" ht="159.75" customHeight="1" thickBot="1" x14ac:dyDescent="0.25">
      <c r="A19" s="88" t="str">
        <f>IF(C19&lt;&gt;"",IF(WEEKDAY(C19,2)=1,WEEKNUM(C19,21),""),"")</f>
        <v/>
      </c>
      <c r="B19" s="32" t="str">
        <f t="shared" si="16"/>
        <v/>
      </c>
      <c r="C19" s="29">
        <f t="shared" si="26"/>
        <v>46035</v>
      </c>
      <c r="D19" s="231" t="str">
        <f t="shared" si="7"/>
        <v xml:space="preserve"> PGE3/MSc2 - Deadline saisie des notes CF (SPE) - Sem.1 </v>
      </c>
      <c r="E19" s="232" t="str">
        <f t="shared" si="7"/>
        <v xml:space="preserve"> BACH1 + IBBA - Partiels TC - Sem.1    </v>
      </c>
      <c r="F19" s="336" t="str">
        <f t="shared" si="7"/>
        <v xml:space="preserve"> DESSMI2 - Deadline saisie des notes CF SPE- Sem.1          </v>
      </c>
      <c r="G19" s="242" t="str">
        <f t="shared" si="7"/>
        <v/>
      </c>
      <c r="H19" s="88" t="str">
        <f t="shared" si="27"/>
        <v/>
      </c>
      <c r="I19" s="32" t="str">
        <f t="shared" si="17"/>
        <v/>
      </c>
      <c r="J19" s="29">
        <f t="shared" si="28"/>
        <v>46066</v>
      </c>
      <c r="K19" s="231" t="str">
        <f t="shared" si="8"/>
        <v xml:space="preserve"> PGE3/MSc2 - Partiels TC - Sem.1 (ALT.)     </v>
      </c>
      <c r="L19" s="232" t="str">
        <f t="shared" si="8"/>
        <v/>
      </c>
      <c r="M19" s="232" t="str">
        <f t="shared" si="8"/>
        <v/>
      </c>
      <c r="N19" s="45" t="str">
        <f t="shared" si="8"/>
        <v/>
      </c>
      <c r="O19" s="88" t="str">
        <f t="shared" si="29"/>
        <v/>
      </c>
      <c r="P19" s="32" t="str">
        <f t="shared" si="18"/>
        <v/>
      </c>
      <c r="Q19" s="116">
        <f t="shared" si="30"/>
        <v>46094</v>
      </c>
      <c r="R19" s="231" t="str">
        <f t="shared" si="9"/>
        <v xml:space="preserve"> PGE1 - Rattrapages SEM1                                                                     </v>
      </c>
      <c r="S19" s="232" t="str">
        <f t="shared" si="9"/>
        <v/>
      </c>
      <c r="T19" s="232" t="str">
        <f t="shared" si="9"/>
        <v/>
      </c>
      <c r="U19" s="45" t="str">
        <f t="shared" si="9"/>
        <v/>
      </c>
      <c r="V19" s="88">
        <f t="shared" si="31"/>
        <v>16</v>
      </c>
      <c r="W19" s="32" t="str">
        <f t="shared" si="19"/>
        <v/>
      </c>
      <c r="X19" s="29">
        <f t="shared" si="32"/>
        <v>46125</v>
      </c>
      <c r="Y19" s="375" t="str">
        <f t="shared" si="10"/>
        <v>CONGÉ PRINTEMPS NPB</v>
      </c>
      <c r="Z19" s="373" t="str">
        <f t="shared" si="10"/>
        <v>CONGÉ PRINTEMPS NPB</v>
      </c>
      <c r="AA19" s="373" t="str">
        <f t="shared" si="10"/>
        <v>CONGÉ PRINTEMPS NPB</v>
      </c>
      <c r="AB19" s="45" t="str">
        <f t="shared" si="10"/>
        <v xml:space="preserve"> CONGÉ PRINTEMPS ENSEIGNANTS</v>
      </c>
      <c r="AC19" s="88" t="str">
        <f t="shared" si="33"/>
        <v/>
      </c>
      <c r="AD19" s="32" t="str">
        <f t="shared" si="20"/>
        <v/>
      </c>
      <c r="AE19" s="29">
        <f t="shared" si="34"/>
        <v>46155</v>
      </c>
      <c r="AF19" s="231" t="str">
        <f t="shared" si="11"/>
        <v/>
      </c>
      <c r="AG19" s="232" t="str">
        <f t="shared" si="11"/>
        <v xml:space="preserve"> BACH1 + IBBA - Rattrapages SEM1                                                                                     BACH3 ET (P2) - Deadline envoi sujets - rattrap. Sem.1 (LV)</v>
      </c>
      <c r="AH19" s="232" t="str">
        <f t="shared" si="11"/>
        <v xml:space="preserve"> DESSMI2 ED - Deadline envoi sujets - rattrap. Sem.1 (CLA) (LV, MCT, CreaCthon)      
  DESSMI1 - Commission - Sem. 2 - SPE + TC (CLA)                                                                                                                           DESSMI2 ED - Commission - Sem.2 - SPE + TC (CLA)   </v>
      </c>
      <c r="AI19" s="45" t="str">
        <f t="shared" si="11"/>
        <v/>
      </c>
      <c r="AJ19" s="88" t="str">
        <f t="shared" si="35"/>
        <v/>
      </c>
      <c r="AK19" s="32" t="str">
        <f t="shared" si="21"/>
        <v/>
      </c>
      <c r="AL19" s="29">
        <f t="shared" si="36"/>
        <v>46186</v>
      </c>
      <c r="AM19" s="231" t="str">
        <f t="shared" si="12"/>
        <v/>
      </c>
      <c r="AN19" s="232" t="str">
        <f t="shared" si="12"/>
        <v/>
      </c>
      <c r="AO19" s="232" t="str">
        <f t="shared" si="12"/>
        <v/>
      </c>
      <c r="AP19" s="45" t="str">
        <f t="shared" si="12"/>
        <v/>
      </c>
      <c r="AQ19" s="88">
        <f t="shared" si="37"/>
        <v>29</v>
      </c>
      <c r="AR19" s="32" t="str">
        <f t="shared" si="22"/>
        <v/>
      </c>
      <c r="AS19" s="29">
        <f t="shared" si="38"/>
        <v>46216</v>
      </c>
      <c r="AT19" s="231" t="str">
        <f t="shared" si="13"/>
        <v xml:space="preserve">CONGES ÉTÉ                                                                     PGE2/MSc1 - Rattrapages SEM2 (CLA)    </v>
      </c>
      <c r="AU19" s="232" t="str">
        <f t="shared" si="13"/>
        <v/>
      </c>
      <c r="AV19" s="230" t="str">
        <f t="shared" si="13"/>
        <v/>
      </c>
      <c r="AW19" s="45" t="str">
        <f t="shared" si="13"/>
        <v xml:space="preserve"> CONGES ÉTÉ ENSEIGNANTS </v>
      </c>
      <c r="AX19" s="88" t="str">
        <f t="shared" si="39"/>
        <v/>
      </c>
      <c r="AY19" s="32" t="str">
        <f t="shared" si="23"/>
        <v/>
      </c>
      <c r="AZ19" s="29">
        <f t="shared" si="40"/>
        <v>46247</v>
      </c>
      <c r="BA19" s="376"/>
      <c r="BB19" s="378"/>
      <c r="BC19" s="378"/>
      <c r="BD19" s="45" t="str">
        <f t="shared" si="14"/>
        <v xml:space="preserve"> CONGES ÉTÉ ENSEIGNANTS</v>
      </c>
      <c r="BE19" s="88" t="str">
        <f>IF(BG19&lt;&gt;"",IF(WEEKDAY(BG19,2)=1,WEEKNUM(BG19,21),""),"")</f>
        <v/>
      </c>
      <c r="BF19" s="32" t="str">
        <f t="shared" si="24"/>
        <v/>
      </c>
      <c r="BG19" s="29">
        <f t="shared" si="42"/>
        <v>46278</v>
      </c>
      <c r="BH19" s="231" t="str">
        <f t="shared" si="15"/>
        <v/>
      </c>
      <c r="BI19" s="232" t="str">
        <f t="shared" si="15"/>
        <v/>
      </c>
      <c r="BJ19" s="232" t="str">
        <f t="shared" si="15"/>
        <v/>
      </c>
      <c r="BK19" s="45" t="str">
        <f t="shared" si="15"/>
        <v/>
      </c>
    </row>
    <row r="20" spans="1:63" s="23" customFormat="1" ht="256.14999999999998" customHeight="1" thickBot="1" x14ac:dyDescent="0.25">
      <c r="A20" s="88" t="str">
        <f t="shared" si="25"/>
        <v/>
      </c>
      <c r="B20" s="32" t="str">
        <f t="shared" si="16"/>
        <v/>
      </c>
      <c r="C20" s="29">
        <f t="shared" si="26"/>
        <v>46036</v>
      </c>
      <c r="D20" s="231" t="str">
        <f t="shared" si="7"/>
        <v xml:space="preserve"> PGE3/MSc2 - Deadline valid. Info. - partiels + rattrapages TC - Sem.1 (ALT.)    </v>
      </c>
      <c r="E20" s="232" t="str">
        <f t="shared" si="7"/>
        <v xml:space="preserve"> BACH1 + IBBA - Partiels TC - Sem.1    </v>
      </c>
      <c r="F20" s="336" t="str">
        <f t="shared" si="7"/>
        <v xml:space="preserve"> MIEX1 - Deadline saisie notes CF</v>
      </c>
      <c r="G20" s="242" t="str">
        <f t="shared" si="7"/>
        <v/>
      </c>
      <c r="H20" s="88" t="str">
        <f t="shared" si="27"/>
        <v/>
      </c>
      <c r="I20" s="32" t="str">
        <f t="shared" si="17"/>
        <v/>
      </c>
      <c r="J20" s="29">
        <f t="shared" si="28"/>
        <v>46067</v>
      </c>
      <c r="K20" s="231" t="str">
        <f t="shared" si="8"/>
        <v/>
      </c>
      <c r="L20" s="232" t="s">
        <v>224</v>
      </c>
      <c r="M20" s="232" t="str">
        <f t="shared" si="8"/>
        <v/>
      </c>
      <c r="N20" s="45" t="str">
        <f t="shared" si="8"/>
        <v/>
      </c>
      <c r="O20" s="88" t="str">
        <f t="shared" si="29"/>
        <v/>
      </c>
      <c r="P20" s="32" t="str">
        <f t="shared" si="18"/>
        <v/>
      </c>
      <c r="Q20" s="116">
        <f t="shared" si="30"/>
        <v>46095</v>
      </c>
      <c r="R20" s="231" t="str">
        <f t="shared" si="9"/>
        <v/>
      </c>
      <c r="S20" s="232" t="str">
        <f t="shared" si="9"/>
        <v/>
      </c>
      <c r="T20" s="232" t="str">
        <f t="shared" si="9"/>
        <v/>
      </c>
      <c r="U20" s="45" t="str">
        <f t="shared" si="9"/>
        <v/>
      </c>
      <c r="V20" s="88" t="str">
        <f t="shared" si="31"/>
        <v/>
      </c>
      <c r="W20" s="32" t="str">
        <f t="shared" si="19"/>
        <v/>
      </c>
      <c r="X20" s="29">
        <f t="shared" si="32"/>
        <v>46126</v>
      </c>
      <c r="Y20" s="376"/>
      <c r="Z20" s="378"/>
      <c r="AA20" s="378"/>
      <c r="AB20" s="45" t="str">
        <f t="shared" si="10"/>
        <v xml:space="preserve"> CONGÉ PRINTEMPS ENSEIGNANTS</v>
      </c>
      <c r="AC20" s="88" t="str">
        <f t="shared" si="33"/>
        <v/>
      </c>
      <c r="AD20" s="32" t="str">
        <f t="shared" si="20"/>
        <v/>
      </c>
      <c r="AE20" s="121">
        <f t="shared" si="34"/>
        <v>46156</v>
      </c>
      <c r="AF20" s="231" t="str">
        <f t="shared" si="11"/>
        <v>Férié - Ascension  NPB</v>
      </c>
      <c r="AG20" s="232" t="str">
        <f t="shared" si="11"/>
        <v>Férié - Ascension  NPB</v>
      </c>
      <c r="AH20" s="232" t="str">
        <f t="shared" si="11"/>
        <v>Férié - Ascension  NPB</v>
      </c>
      <c r="AI20" s="45" t="str">
        <f t="shared" si="11"/>
        <v xml:space="preserve"> Férié NPB</v>
      </c>
      <c r="AJ20" s="88" t="str">
        <f>IF(AL20&lt;&gt;"",IF(WEEKDAY(AL20,2)=1,WEEKNUM(AL20,21),""),"")</f>
        <v/>
      </c>
      <c r="AK20" s="32" t="str">
        <f t="shared" si="21"/>
        <v/>
      </c>
      <c r="AL20" s="29">
        <f t="shared" si="36"/>
        <v>46187</v>
      </c>
      <c r="AM20" s="231" t="str">
        <f t="shared" si="12"/>
        <v/>
      </c>
      <c r="AN20" s="232" t="str">
        <f t="shared" si="12"/>
        <v/>
      </c>
      <c r="AO20" s="232" t="str">
        <f t="shared" si="12"/>
        <v/>
      </c>
      <c r="AP20" s="45" t="str">
        <f t="shared" si="12"/>
        <v/>
      </c>
      <c r="AQ20" s="88" t="str">
        <f t="shared" si="37"/>
        <v/>
      </c>
      <c r="AR20" s="32" t="str">
        <f t="shared" si="22"/>
        <v/>
      </c>
      <c r="AS20" s="56">
        <f t="shared" si="38"/>
        <v>46217</v>
      </c>
      <c r="AT20" s="231" t="str">
        <f t="shared" si="13"/>
        <v>Férié NPB</v>
      </c>
      <c r="AU20" s="232" t="str">
        <f t="shared" si="13"/>
        <v>Férié NP</v>
      </c>
      <c r="AV20" s="232" t="str">
        <f t="shared" si="13"/>
        <v>Férié NPB</v>
      </c>
      <c r="AW20" s="45" t="str">
        <f t="shared" si="13"/>
        <v xml:space="preserve"> Férié NP</v>
      </c>
      <c r="AX20" s="88" t="str">
        <f t="shared" si="39"/>
        <v/>
      </c>
      <c r="AY20" s="32" t="str">
        <f t="shared" si="23"/>
        <v/>
      </c>
      <c r="AZ20" s="29">
        <f t="shared" si="40"/>
        <v>46248</v>
      </c>
      <c r="BA20" s="377"/>
      <c r="BB20" s="379"/>
      <c r="BC20" s="379"/>
      <c r="BD20" s="45" t="str">
        <f t="shared" si="14"/>
        <v xml:space="preserve"> CONGES ÉTÉ ENSEIGNANTS</v>
      </c>
      <c r="BE20" s="88">
        <f t="shared" si="41"/>
        <v>38</v>
      </c>
      <c r="BF20" s="32" t="str">
        <f t="shared" si="24"/>
        <v/>
      </c>
      <c r="BG20" s="29">
        <f t="shared" si="42"/>
        <v>46279</v>
      </c>
      <c r="BH20" s="231" t="str">
        <f t="shared" si="15"/>
        <v xml:space="preserve"> PGE2/MSc1 -  Deadline saisie des notes - rattrap. Sem.2 (ALT)  </v>
      </c>
      <c r="BI20" s="232" t="str">
        <f t="shared" si="15"/>
        <v/>
      </c>
      <c r="BJ20" s="232" t="str">
        <f t="shared" si="15"/>
        <v xml:space="preserve"> DESSMI1 - Deadline saisie des notes - rattrap. Sem.1 (ALT)                                                                                                            DESSMI1 - Deadline saisie des notes - rattrap. Sem.2 (ALT)                                                                              DESSMI2 ED -  Deadline saisie des notes - rattrap. Sem.1 (ALT)                                                                          DESSMI2 ED - Deadline saisie des notes - rattrap. Sem.2 (ALT)</v>
      </c>
      <c r="BK20" s="45" t="str">
        <f t="shared" si="15"/>
        <v/>
      </c>
    </row>
    <row r="21" spans="1:63" s="23" customFormat="1" ht="321.75" customHeight="1" thickBot="1" x14ac:dyDescent="0.25">
      <c r="A21" s="88" t="str">
        <f t="shared" si="25"/>
        <v/>
      </c>
      <c r="B21" s="32" t="str">
        <f t="shared" si="16"/>
        <v/>
      </c>
      <c r="C21" s="29">
        <f t="shared" si="26"/>
        <v>46037</v>
      </c>
      <c r="D21" s="233" t="str">
        <f t="shared" si="7"/>
        <v/>
      </c>
      <c r="E21" s="234" t="str">
        <f t="shared" si="7"/>
        <v xml:space="preserve"> BACH1 + IBBA - Partiels TC - Sem.1    </v>
      </c>
      <c r="F21" s="335" t="str">
        <f t="shared" si="7"/>
        <v/>
      </c>
      <c r="G21" s="332" t="str">
        <f t="shared" si="7"/>
        <v/>
      </c>
      <c r="H21" s="88" t="str">
        <f t="shared" si="27"/>
        <v/>
      </c>
      <c r="I21" s="32" t="str">
        <f t="shared" si="17"/>
        <v/>
      </c>
      <c r="J21" s="29">
        <f t="shared" si="28"/>
        <v>46068</v>
      </c>
      <c r="K21" s="231" t="str">
        <f t="shared" si="8"/>
        <v/>
      </c>
      <c r="L21" s="232" t="str">
        <f t="shared" si="8"/>
        <v/>
      </c>
      <c r="M21" s="232" t="str">
        <f t="shared" si="8"/>
        <v/>
      </c>
      <c r="N21" s="45" t="str">
        <f t="shared" si="8"/>
        <v/>
      </c>
      <c r="O21" s="88" t="str">
        <f t="shared" si="29"/>
        <v/>
      </c>
      <c r="P21" s="32" t="str">
        <f t="shared" si="18"/>
        <v/>
      </c>
      <c r="Q21" s="29">
        <f t="shared" si="30"/>
        <v>46096</v>
      </c>
      <c r="R21" s="231" t="str">
        <f t="shared" si="9"/>
        <v/>
      </c>
      <c r="S21" s="232" t="str">
        <f t="shared" si="9"/>
        <v/>
      </c>
      <c r="T21" s="232" t="str">
        <f t="shared" si="9"/>
        <v/>
      </c>
      <c r="U21" s="45" t="str">
        <f t="shared" si="9"/>
        <v/>
      </c>
      <c r="V21" s="88" t="str">
        <f t="shared" si="31"/>
        <v/>
      </c>
      <c r="W21" s="32" t="str">
        <f t="shared" si="19"/>
        <v/>
      </c>
      <c r="X21" s="29">
        <f t="shared" si="32"/>
        <v>46127</v>
      </c>
      <c r="Y21" s="376"/>
      <c r="Z21" s="378"/>
      <c r="AA21" s="378"/>
      <c r="AB21" s="45" t="str">
        <f t="shared" si="10"/>
        <v xml:space="preserve"> CONGÉ PRINTEMPS ENSEIGNANTS</v>
      </c>
      <c r="AC21" s="88" t="str">
        <f t="shared" si="33"/>
        <v/>
      </c>
      <c r="AD21" s="32" t="str">
        <f t="shared" si="20"/>
        <v/>
      </c>
      <c r="AE21" s="29">
        <f t="shared" si="34"/>
        <v>46157</v>
      </c>
      <c r="AF21" s="231" t="str">
        <f t="shared" si="11"/>
        <v/>
      </c>
      <c r="AG21" s="232" t="str">
        <f t="shared" si="11"/>
        <v xml:space="preserve"> BACH1 + IBBA - Rattrapages SEM1</v>
      </c>
      <c r="AH21" s="232" t="str">
        <f t="shared" si="11"/>
        <v/>
      </c>
      <c r="AI21" s="45" t="str">
        <f t="shared" si="11"/>
        <v/>
      </c>
      <c r="AJ21" s="88">
        <f>IF(AL21&lt;&gt;"",IF(WEEKDAY(AL21,2)=1,WEEKNUM(AL21,21),""),"")</f>
        <v>25</v>
      </c>
      <c r="AK21" s="32" t="str">
        <f t="shared" si="21"/>
        <v/>
      </c>
      <c r="AL21" s="29">
        <f t="shared" si="36"/>
        <v>46188</v>
      </c>
      <c r="AM21" s="231" t="str">
        <f t="shared" si="12"/>
        <v xml:space="preserve"> PGE1 - Deadline saisie des notes CF - Sem. 2 
PGE2/MSc1 - Deadline saisie des notes CF - Sem.2 (CLA)                                                PGE2/MSc1 - Deadline saisie des notes SPE4 - Sem.2                                                                                                                
PGE2/MSc1 - Partiels TC - Sem.2 (ALT)                                                            </v>
      </c>
      <c r="AN21" s="232" t="str">
        <f t="shared" si="12"/>
        <v xml:space="preserve">  BACH3 (P1) - Deadline saisie des notes - rattrap Sem.1 (CLA + ALT)                                                                                                                                    BACH3 ET (P2) - Rattrapages SEM2</v>
      </c>
      <c r="AO21" s="232" t="str">
        <f t="shared" si="12"/>
        <v xml:space="preserve"> DESSMI1 - Deadline saisie des notes - rattrap. Sem.1 (CLA)                                                                                                            DESSMI1 - Partiels TC - Sem.2 (ALT)                                                                                                          DESSMI1 - Rattrapages SEM2 - (CLA)                                                                                                     DESSMI2 ED - Partiels TC - Sem.2  (ALT)                                                                                                DESSMI2 ED - Rattrapages SEM2 - (CLA)                </v>
      </c>
      <c r="AP21" s="45" t="str">
        <f t="shared" si="12"/>
        <v/>
      </c>
      <c r="AQ21" s="88" t="str">
        <f t="shared" si="37"/>
        <v/>
      </c>
      <c r="AR21" s="66" t="str">
        <f t="shared" si="22"/>
        <v/>
      </c>
      <c r="AS21" s="67">
        <f t="shared" si="38"/>
        <v>46218</v>
      </c>
      <c r="AT21" s="231" t="str">
        <f t="shared" si="13"/>
        <v xml:space="preserve">CONGES ÉTÉ                                                                     PGE2/MSc1 - Rattrapages SEM2 (CLA)    </v>
      </c>
      <c r="AU21" s="232" t="str">
        <f t="shared" si="13"/>
        <v/>
      </c>
      <c r="AV21" s="373" t="str">
        <f t="shared" si="13"/>
        <v/>
      </c>
      <c r="AW21" s="45" t="str">
        <f t="shared" si="13"/>
        <v xml:space="preserve"> CONGES ÉTÉ ENSEIGNANTS</v>
      </c>
      <c r="AX21" s="88" t="str">
        <f>IF(AZ21&lt;&gt;"",IF(WEEKDAY(AZ21,2)=1,WEEKNUM(AZ21,21),""),"")</f>
        <v/>
      </c>
      <c r="AY21" s="32" t="str">
        <f t="shared" si="23"/>
        <v/>
      </c>
      <c r="AZ21" s="29">
        <f t="shared" si="40"/>
        <v>46249</v>
      </c>
      <c r="BA21" s="231" t="str">
        <f t="shared" si="14"/>
        <v>Férié  NP</v>
      </c>
      <c r="BB21" s="232" t="str">
        <f t="shared" si="14"/>
        <v>Férié  NP</v>
      </c>
      <c r="BC21" s="232" t="str">
        <f t="shared" si="14"/>
        <v>Férié  NP</v>
      </c>
      <c r="BD21" s="45" t="str">
        <f t="shared" si="14"/>
        <v xml:space="preserve"> Férié NP</v>
      </c>
      <c r="BE21" s="88" t="str">
        <f t="shared" si="41"/>
        <v/>
      </c>
      <c r="BF21" s="32" t="str">
        <f t="shared" si="24"/>
        <v/>
      </c>
      <c r="BG21" s="29">
        <f t="shared" si="42"/>
        <v>46280</v>
      </c>
      <c r="BH21" s="231" t="str">
        <f t="shared" si="15"/>
        <v/>
      </c>
      <c r="BI21" s="232" t="str">
        <f t="shared" si="15"/>
        <v/>
      </c>
      <c r="BJ21" s="232" t="str">
        <f t="shared" si="15"/>
        <v/>
      </c>
      <c r="BK21" s="45" t="str">
        <f t="shared" si="15"/>
        <v/>
      </c>
    </row>
    <row r="22" spans="1:63" s="23" customFormat="1" ht="282.75" customHeight="1" thickBot="1" x14ac:dyDescent="0.25">
      <c r="A22" s="88" t="str">
        <f>IF(C22&lt;&gt;"",IF(WEEKDAY(C22,2)=1,WEEKNUM(C22,21),""),"")</f>
        <v/>
      </c>
      <c r="B22" s="32" t="str">
        <f t="shared" si="16"/>
        <v/>
      </c>
      <c r="C22" s="29">
        <f t="shared" si="26"/>
        <v>46038</v>
      </c>
      <c r="D22" s="231" t="str">
        <f t="shared" si="7"/>
        <v/>
      </c>
      <c r="E22" s="232" t="str">
        <f t="shared" si="7"/>
        <v xml:space="preserve"> BACH1 + IBBA - Partiels TC - Sem.1    </v>
      </c>
      <c r="F22" s="336" t="str">
        <f t="shared" si="7"/>
        <v/>
      </c>
      <c r="G22" s="242" t="str">
        <f t="shared" si="7"/>
        <v/>
      </c>
      <c r="H22" s="88">
        <f>IF(J22&lt;&gt;"",IF(WEEKDAY(J22,2)=1,WEEKNUM(J22,21),""),"")</f>
        <v>8</v>
      </c>
      <c r="I22" s="32" t="str">
        <f t="shared" si="17"/>
        <v/>
      </c>
      <c r="J22" s="116">
        <f t="shared" si="28"/>
        <v>46069</v>
      </c>
      <c r="K22" s="231" t="str">
        <f t="shared" si="8"/>
        <v/>
      </c>
      <c r="L22" s="232" t="str">
        <f t="shared" si="8"/>
        <v/>
      </c>
      <c r="M22" s="232" t="str">
        <f t="shared" si="8"/>
        <v/>
      </c>
      <c r="N22" s="45" t="str">
        <f t="shared" si="8"/>
        <v/>
      </c>
      <c r="O22" s="88">
        <f>IF(Q22&lt;&gt;"",IF(WEEKDAY(Q22,2)=1,WEEKNUM(Q22,21),""),"")</f>
        <v>12</v>
      </c>
      <c r="P22" s="32" t="str">
        <f t="shared" si="18"/>
        <v/>
      </c>
      <c r="Q22" s="116">
        <f t="shared" si="30"/>
        <v>46097</v>
      </c>
      <c r="R22" s="231" t="str">
        <f t="shared" si="9"/>
        <v xml:space="preserve"> PGE3/MSc2 - Deadline saisie des notes CF - TC - Sem.1  (ALT)    </v>
      </c>
      <c r="S22" s="232" t="str">
        <f t="shared" si="9"/>
        <v/>
      </c>
      <c r="T22" s="232" t="str">
        <f t="shared" si="9"/>
        <v/>
      </c>
      <c r="U22" s="45" t="str">
        <f t="shared" si="9"/>
        <v/>
      </c>
      <c r="V22" s="88" t="str">
        <f t="shared" si="31"/>
        <v/>
      </c>
      <c r="W22" s="32" t="str">
        <f t="shared" si="19"/>
        <v/>
      </c>
      <c r="X22" s="29">
        <f t="shared" si="32"/>
        <v>46128</v>
      </c>
      <c r="Y22" s="376"/>
      <c r="Z22" s="378"/>
      <c r="AA22" s="378"/>
      <c r="AB22" s="45" t="str">
        <f t="shared" si="10"/>
        <v xml:space="preserve"> CONGÉ PRINTEMPS ENSEIGNANTS
Prés° des Services (13h30 - 14h30) - AMPHI C</v>
      </c>
      <c r="AC22" s="88" t="str">
        <f t="shared" si="33"/>
        <v/>
      </c>
      <c r="AD22" s="32" t="str">
        <f t="shared" si="20"/>
        <v/>
      </c>
      <c r="AE22" s="29">
        <f t="shared" si="34"/>
        <v>46158</v>
      </c>
      <c r="AF22" s="231" t="str">
        <f t="shared" si="11"/>
        <v/>
      </c>
      <c r="AG22" s="232" t="str">
        <f t="shared" si="11"/>
        <v/>
      </c>
      <c r="AH22" s="232" t="str">
        <f t="shared" si="11"/>
        <v/>
      </c>
      <c r="AI22" s="45" t="str">
        <f t="shared" si="11"/>
        <v/>
      </c>
      <c r="AJ22" s="88" t="str">
        <f t="shared" ref="AJ22:AJ24" si="43">IF(AL22&lt;&gt;"",IF(WEEKDAY(AL22,2)=1,WEEKNUM(AL22,21),""),"")</f>
        <v/>
      </c>
      <c r="AK22" s="32" t="str">
        <f t="shared" si="21"/>
        <v/>
      </c>
      <c r="AL22" s="29">
        <f t="shared" si="36"/>
        <v>46189</v>
      </c>
      <c r="AM22" s="231" t="str">
        <f t="shared" si="12"/>
        <v xml:space="preserve"> PGE2/MSc1 - Partiels TC - Sem.2 (ALT)</v>
      </c>
      <c r="AN22" s="232" t="str">
        <f t="shared" si="12"/>
        <v xml:space="preserve">  BACH3 ET (P2) - Rattrapages SEM2</v>
      </c>
      <c r="AO22" s="232" t="str">
        <f t="shared" si="12"/>
        <v xml:space="preserve"> DESSMI1 - Partiels TC - Sem.2 (ALT)                                                                                                          DESSMI1 - Rattrapages SEM2 - (CLA)                                                                                                     DESSMI2 ED - Partiels TC - Sem.2  (ALT)                                                                                                DESSMI2 ED - Rattrapages SEM2 - (CLA)   </v>
      </c>
      <c r="AP22" s="45" t="str">
        <f t="shared" si="12"/>
        <v/>
      </c>
      <c r="AQ22" s="88" t="str">
        <f>IF(AS22&lt;&gt;"",IF(WEEKDAY(AS22,2)=1,WEEKNUM(AS22,21),""),"")</f>
        <v/>
      </c>
      <c r="AR22" s="32" t="str">
        <f t="shared" si="22"/>
        <v/>
      </c>
      <c r="AS22" s="29">
        <f t="shared" si="38"/>
        <v>46219</v>
      </c>
      <c r="AT22" s="231" t="str">
        <f t="shared" si="13"/>
        <v xml:space="preserve">CONGES ÉTÉ                                                                                                                                                                                        PGE2/MSc1 - Rattrapages SEM2 (CLA)    </v>
      </c>
      <c r="AU22" s="232" t="str">
        <f t="shared" si="13"/>
        <v xml:space="preserve">CONGES ÉTÉ                                                                     BACH1 + IBBA - Jury annuel                                                                                                                  BACH2 - Jury annuel                                                                                                                                                   BACH3 ET (P2) - Jury annuel                                                                      </v>
      </c>
      <c r="AV22" s="374"/>
      <c r="AW22" s="45" t="str">
        <f t="shared" si="13"/>
        <v xml:space="preserve"> CONGES ÉTÉ ENSEIGNANTS</v>
      </c>
      <c r="AX22" s="88" t="str">
        <f t="shared" si="39"/>
        <v/>
      </c>
      <c r="AY22" s="32" t="str">
        <f t="shared" si="23"/>
        <v/>
      </c>
      <c r="AZ22" s="29">
        <f t="shared" si="40"/>
        <v>46250</v>
      </c>
      <c r="BA22" s="231" t="str">
        <f t="shared" si="14"/>
        <v>CONGES ÉTÉ NPB</v>
      </c>
      <c r="BB22" s="232" t="str">
        <f t="shared" si="14"/>
        <v>CONGES ÉTÉ NP</v>
      </c>
      <c r="BC22" s="232" t="str">
        <f t="shared" si="14"/>
        <v>CONGES ÉTÉ NPB</v>
      </c>
      <c r="BD22" s="45" t="str">
        <f t="shared" si="14"/>
        <v xml:space="preserve"> CONGES ÉTÉ ENSEIGNANTS </v>
      </c>
      <c r="BE22" s="88" t="str">
        <f t="shared" si="41"/>
        <v/>
      </c>
      <c r="BF22" s="32" t="str">
        <f t="shared" si="24"/>
        <v/>
      </c>
      <c r="BG22" s="29">
        <f t="shared" si="42"/>
        <v>46281</v>
      </c>
      <c r="BH22" s="231" t="str">
        <f t="shared" si="15"/>
        <v/>
      </c>
      <c r="BI22" s="232" t="str">
        <f t="shared" si="15"/>
        <v/>
      </c>
      <c r="BJ22" s="232" t="str">
        <f t="shared" si="15"/>
        <v/>
      </c>
      <c r="BK22" s="45" t="str">
        <f t="shared" si="15"/>
        <v/>
      </c>
    </row>
    <row r="23" spans="1:63" s="23" customFormat="1" ht="313.14999999999998" customHeight="1" thickBot="1" x14ac:dyDescent="0.25">
      <c r="A23" s="88" t="str">
        <f t="shared" si="25"/>
        <v/>
      </c>
      <c r="B23" s="32" t="str">
        <f t="shared" si="16"/>
        <v/>
      </c>
      <c r="C23" s="29">
        <f t="shared" si="26"/>
        <v>46039</v>
      </c>
      <c r="D23" s="231" t="str">
        <f t="shared" si="7"/>
        <v/>
      </c>
      <c r="E23" s="232" t="str">
        <f t="shared" si="7"/>
        <v/>
      </c>
      <c r="F23" s="336" t="str">
        <f t="shared" si="7"/>
        <v/>
      </c>
      <c r="G23" s="242" t="str">
        <f t="shared" si="7"/>
        <v/>
      </c>
      <c r="H23" s="88" t="str">
        <f t="shared" si="27"/>
        <v/>
      </c>
      <c r="I23" s="32" t="str">
        <f t="shared" si="17"/>
        <v/>
      </c>
      <c r="J23" s="116">
        <f t="shared" si="28"/>
        <v>46070</v>
      </c>
      <c r="K23" s="231" t="str">
        <f t="shared" si="8"/>
        <v xml:space="preserve"> PGE2/MSc1 - Deadline valid. Info. - SPE3 - Sem.2 (partiels + rattrapages)</v>
      </c>
      <c r="L23" s="232" t="str">
        <f t="shared" si="8"/>
        <v/>
      </c>
      <c r="M23" s="232" t="str">
        <f t="shared" si="8"/>
        <v xml:space="preserve"> DESSMI1 - Deadline valid. Info. - SPE 3 (partiels + rattrapages) (CLA + ALT)       
DESSMI2 ED - Deadline valid. Info. - SPE 3 (partiels + rattrapages) (CLA + ALT)       </v>
      </c>
      <c r="N23" s="45" t="str">
        <f t="shared" si="8"/>
        <v/>
      </c>
      <c r="O23" s="88" t="str">
        <f t="shared" si="29"/>
        <v/>
      </c>
      <c r="P23" s="32" t="str">
        <f t="shared" si="18"/>
        <v/>
      </c>
      <c r="Q23" s="116">
        <f t="shared" si="30"/>
        <v>46098</v>
      </c>
      <c r="R23" s="231" t="str">
        <f t="shared" si="9"/>
        <v/>
      </c>
      <c r="S23" s="232" t="str">
        <f t="shared" si="9"/>
        <v/>
      </c>
      <c r="T23" s="232" t="str">
        <f t="shared" si="9"/>
        <v/>
      </c>
      <c r="U23" s="45" t="str">
        <f t="shared" si="9"/>
        <v/>
      </c>
      <c r="V23" s="88" t="str">
        <f t="shared" si="31"/>
        <v/>
      </c>
      <c r="W23" s="32" t="str">
        <f t="shared" si="19"/>
        <v/>
      </c>
      <c r="X23" s="29">
        <f t="shared" si="32"/>
        <v>46129</v>
      </c>
      <c r="Y23" s="376"/>
      <c r="Z23" s="378"/>
      <c r="AA23" s="378"/>
      <c r="AB23" s="45" t="str">
        <f t="shared" si="10"/>
        <v xml:space="preserve"> CONGÉ PRINTEMPS ENSEIGNANTS</v>
      </c>
      <c r="AC23" s="88" t="str">
        <f>IF(AE23&lt;&gt;"",IF(WEEKDAY(AE23,2)=1,WEEKNUM(AE23,21),""),"")</f>
        <v/>
      </c>
      <c r="AD23" s="32" t="str">
        <f t="shared" si="20"/>
        <v/>
      </c>
      <c r="AE23" s="29">
        <f t="shared" si="34"/>
        <v>46159</v>
      </c>
      <c r="AF23" s="231" t="str">
        <f t="shared" si="11"/>
        <v/>
      </c>
      <c r="AG23" s="232" t="str">
        <f t="shared" si="11"/>
        <v/>
      </c>
      <c r="AH23" s="232" t="str">
        <f t="shared" si="11"/>
        <v/>
      </c>
      <c r="AI23" s="45" t="str">
        <f t="shared" si="11"/>
        <v/>
      </c>
      <c r="AJ23" s="88" t="str">
        <f t="shared" si="43"/>
        <v/>
      </c>
      <c r="AK23" s="32" t="str">
        <f t="shared" si="21"/>
        <v/>
      </c>
      <c r="AL23" s="29">
        <f t="shared" si="36"/>
        <v>46190</v>
      </c>
      <c r="AM23" s="231" t="str">
        <f t="shared" si="12"/>
        <v xml:space="preserve"> PGE2/MSc1 - Partiels TC - Sem.2 (ALT)
PGE2/MSc 1 - Deadline valid. Info. - rattrap. Sem.2 (CLA) (ateliers)</v>
      </c>
      <c r="AN23" s="232" t="str">
        <f t="shared" si="12"/>
        <v xml:space="preserve">  BACH3 ET (P2) - Rattrapages SEM2</v>
      </c>
      <c r="AO23" s="232" t="str">
        <f t="shared" si="12"/>
        <v xml:space="preserve"> DESSMI1 - Partiels TC - Sem.2 (ALT)                                                                                                          DESSMI1 - Rattrapages SEM2 - (CLA)                                                                                                     DESSMI2 ED - Partiels TC - Sem.2  (ALT)                                                                                                DESSMI2 ED - Rattrapages SEM2 - (CLA)   </v>
      </c>
      <c r="AP23" s="45" t="str">
        <f t="shared" si="12"/>
        <v/>
      </c>
      <c r="AQ23" s="88" t="str">
        <f t="shared" si="37"/>
        <v/>
      </c>
      <c r="AR23" s="32" t="str">
        <f t="shared" si="22"/>
        <v/>
      </c>
      <c r="AS23" s="29">
        <f t="shared" si="38"/>
        <v>46220</v>
      </c>
      <c r="AT23" s="231" t="str">
        <f t="shared" si="13"/>
        <v xml:space="preserve">CONGES ÉTÉ                                                                                                                                                                                       PGE2/MSc1 - Rattrapages SEM2 (CLA)    </v>
      </c>
      <c r="AU23" s="232" t="str">
        <f t="shared" si="13"/>
        <v/>
      </c>
      <c r="AV23" s="232" t="str">
        <f t="shared" si="13"/>
        <v xml:space="preserve">CONGES ÉTÉ                                                                     DESSMI1 - Jury annuel (CLA)     
DESSMI1 - Commission - Sem.2 - SPE + TC  (ALT)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DESSMI2 ED - Commission - Sem.2 - SPE + TC (ALT)                                                                                DESSMI2 ED - Jury annuel (CLA)    </v>
      </c>
      <c r="AW23" s="45" t="str">
        <f t="shared" si="13"/>
        <v xml:space="preserve"> CONGES ÉTÉ ENSEIGNANTS </v>
      </c>
      <c r="AX23" s="88">
        <f t="shared" si="39"/>
        <v>34</v>
      </c>
      <c r="AY23" s="32" t="str">
        <f t="shared" si="23"/>
        <v/>
      </c>
      <c r="AZ23" s="29">
        <f t="shared" si="40"/>
        <v>46251</v>
      </c>
      <c r="BA23" s="231" t="str">
        <f t="shared" si="14"/>
        <v xml:space="preserve"> PGE2/MSc1 - Rattrapages SEM1 (ALT)</v>
      </c>
      <c r="BB23" s="232" t="str">
        <f t="shared" si="14"/>
        <v/>
      </c>
      <c r="BC23" s="232" t="str">
        <f t="shared" si="14"/>
        <v xml:space="preserve"> DESSMI1 - Rattrapages SEM1 - ALT
DESSMI2 ED - Rattrapages SEM1 - ALT</v>
      </c>
      <c r="BD23" s="45" t="str">
        <f t="shared" si="14"/>
        <v xml:space="preserve"> CONGES ÉTÉ ENSEIGNANTS</v>
      </c>
      <c r="BE23" s="88" t="str">
        <f>IF(BG23&lt;&gt;"",IF(WEEKDAY(BG23,2)=1,WEEKNUM(BG23,21),""),"")</f>
        <v/>
      </c>
      <c r="BF23" s="32" t="str">
        <f t="shared" si="24"/>
        <v/>
      </c>
      <c r="BG23" s="29">
        <f t="shared" si="42"/>
        <v>46282</v>
      </c>
      <c r="BH23" s="231" t="str">
        <f t="shared" si="15"/>
        <v/>
      </c>
      <c r="BI23" s="232" t="str">
        <f t="shared" si="15"/>
        <v/>
      </c>
      <c r="BJ23" s="232" t="str">
        <f t="shared" si="15"/>
        <v/>
      </c>
      <c r="BK23" s="45" t="str">
        <f t="shared" si="15"/>
        <v/>
      </c>
    </row>
    <row r="24" spans="1:63" s="23" customFormat="1" ht="264.75" customHeight="1" thickBot="1" x14ac:dyDescent="0.25">
      <c r="A24" s="88" t="str">
        <f t="shared" si="25"/>
        <v/>
      </c>
      <c r="B24" s="32" t="str">
        <f t="shared" si="16"/>
        <v/>
      </c>
      <c r="C24" s="29">
        <f t="shared" si="26"/>
        <v>46040</v>
      </c>
      <c r="D24" s="231" t="str">
        <f t="shared" si="7"/>
        <v/>
      </c>
      <c r="E24" s="232" t="str">
        <f t="shared" si="7"/>
        <v/>
      </c>
      <c r="F24" s="336" t="str">
        <f t="shared" si="7"/>
        <v/>
      </c>
      <c r="G24" s="242" t="str">
        <f t="shared" si="7"/>
        <v/>
      </c>
      <c r="H24" s="88" t="str">
        <f>IF(J24&lt;&gt;"",IF(WEEKDAY(J24,2)=1,WEEKNUM(J24,21),""),"")</f>
        <v/>
      </c>
      <c r="I24" s="32" t="str">
        <f t="shared" si="17"/>
        <v/>
      </c>
      <c r="J24" s="116">
        <f t="shared" si="28"/>
        <v>46071</v>
      </c>
      <c r="K24" s="231" t="str">
        <f t="shared" si="8"/>
        <v/>
      </c>
      <c r="L24" s="232" t="str">
        <f t="shared" si="8"/>
        <v xml:space="preserve">  BACH3 (P1) - Deadline saisie des notes CC - Sem.1 (ALT.)</v>
      </c>
      <c r="M24" s="232" t="str">
        <f t="shared" si="8"/>
        <v/>
      </c>
      <c r="N24" s="45" t="str">
        <f t="shared" si="8"/>
        <v/>
      </c>
      <c r="O24" s="88" t="str">
        <f t="shared" si="29"/>
        <v/>
      </c>
      <c r="P24" s="32" t="str">
        <f t="shared" si="18"/>
        <v/>
      </c>
      <c r="Q24" s="116">
        <f t="shared" si="30"/>
        <v>46099</v>
      </c>
      <c r="R24" s="231" t="str">
        <f t="shared" si="9"/>
        <v/>
      </c>
      <c r="S24" s="232" t="str">
        <f t="shared" si="9"/>
        <v xml:space="preserve"> BACH2 - Deadline valid. Info. - partiels + rattrapages - Sem.2                                                                                                          BACH3 ET (P2) - Deadline valid. Info -  partiels + rattrapages - Sem.2   </v>
      </c>
      <c r="T24" s="232" t="str">
        <f t="shared" si="9"/>
        <v/>
      </c>
      <c r="U24" s="45" t="str">
        <f t="shared" si="9"/>
        <v/>
      </c>
      <c r="V24" s="88" t="str">
        <f t="shared" si="31"/>
        <v/>
      </c>
      <c r="W24" s="32" t="str">
        <f t="shared" si="19"/>
        <v/>
      </c>
      <c r="X24" s="29">
        <f t="shared" si="32"/>
        <v>46130</v>
      </c>
      <c r="Y24" s="377"/>
      <c r="Z24" s="379"/>
      <c r="AA24" s="379"/>
      <c r="AB24" s="45" t="str">
        <f t="shared" si="10"/>
        <v xml:space="preserve"> CONGÉ PRINTEMPS ENSEIGNANTS</v>
      </c>
      <c r="AC24" s="88">
        <f t="shared" si="33"/>
        <v>21</v>
      </c>
      <c r="AD24" s="32" t="str">
        <f t="shared" si="20"/>
        <v/>
      </c>
      <c r="AE24" s="116">
        <f t="shared" si="34"/>
        <v>46160</v>
      </c>
      <c r="AF24" s="231" t="str">
        <f t="shared" si="11"/>
        <v xml:space="preserve"> PGE1 - Partiels TC - Sem.2                 
PGE3/MSc2 -  Deadline envoi sujets - épreuves écrites - rattrap. Sem.1                                                          </v>
      </c>
      <c r="AG24" s="232" t="str">
        <f t="shared" si="11"/>
        <v/>
      </c>
      <c r="AH24" s="232" t="str">
        <f t="shared" si="11"/>
        <v/>
      </c>
      <c r="AI24" s="45" t="str">
        <f t="shared" si="11"/>
        <v/>
      </c>
      <c r="AJ24" s="88" t="str">
        <f t="shared" si="43"/>
        <v/>
      </c>
      <c r="AK24" s="32" t="str">
        <f t="shared" si="21"/>
        <v/>
      </c>
      <c r="AL24" s="29">
        <f t="shared" si="36"/>
        <v>46191</v>
      </c>
      <c r="AM24" s="231" t="str">
        <f t="shared" si="12"/>
        <v xml:space="preserve"> PGE1 - Jury - Sem.2                                                                                                  
PGE1 - Deadline envoi sujets - rattrap. Sem.2 (LV)                                                                                          PGE2/MSc1 - Partiels TC - Sem.2 (ALT)</v>
      </c>
      <c r="AN24" s="232" t="str">
        <f t="shared" si="12"/>
        <v xml:space="preserve">  BACH3 ET (P2) - Rattrapages SEM2</v>
      </c>
      <c r="AO24" s="232" t="str">
        <f t="shared" si="12"/>
        <v xml:space="preserve"> DESSMI1 - Partiels TC - Sem.2 (ALT)                                                                                                          DESSMI1 - Rattrapages SEM2 - (CLA)                                                                                                     DESSMI2 ED - Partiels TC - Sem.2  (ALT)                                                                                                DESSMI2 ED - Rattrapages SEM2 - (CLA)    </v>
      </c>
      <c r="AP24" s="45" t="str">
        <f t="shared" si="12"/>
        <v/>
      </c>
      <c r="AQ24" s="88" t="str">
        <f t="shared" si="37"/>
        <v/>
      </c>
      <c r="AR24" s="32" t="str">
        <f t="shared" si="22"/>
        <v/>
      </c>
      <c r="AS24" s="29">
        <f t="shared" si="38"/>
        <v>46221</v>
      </c>
      <c r="AT24" s="231" t="str">
        <f t="shared" si="13"/>
        <v>CONGES ÉTÉ NPB</v>
      </c>
      <c r="AU24" s="232" t="str">
        <f t="shared" si="13"/>
        <v>CONGES ÉTÉ NP</v>
      </c>
      <c r="AV24" s="230" t="str">
        <f t="shared" si="13"/>
        <v>CONGES ÉTÉ NPB</v>
      </c>
      <c r="AW24" s="45" t="str">
        <f t="shared" si="13"/>
        <v xml:space="preserve"> CONGES ÉTÉ ENSEIGNANTS </v>
      </c>
      <c r="AX24" s="88" t="str">
        <f>IF(AZ24&lt;&gt;"",IF(WEEKDAY(AZ24,2)=1,WEEKNUM(AZ24,21),""),"")</f>
        <v/>
      </c>
      <c r="AY24" s="32" t="str">
        <f t="shared" si="23"/>
        <v/>
      </c>
      <c r="AZ24" s="29">
        <f t="shared" si="40"/>
        <v>46252</v>
      </c>
      <c r="BA24" s="231" t="str">
        <f t="shared" si="14"/>
        <v xml:space="preserve"> PGE2/MSc1 - Rattrapages SEM1 (ALT)</v>
      </c>
      <c r="BB24" s="232" t="str">
        <f t="shared" si="14"/>
        <v/>
      </c>
      <c r="BC24" s="232" t="str">
        <f t="shared" si="14"/>
        <v xml:space="preserve"> DESSMI1 - Rattrapages SEM1 - ALT
DESSMI2 ED - Rattrapages SEM1 - ALT</v>
      </c>
      <c r="BD24" s="45" t="str">
        <f t="shared" si="14"/>
        <v xml:space="preserve"> CONGES ÉTÉ ENSEIGNANTS </v>
      </c>
      <c r="BE24" s="88" t="str">
        <f t="shared" si="41"/>
        <v/>
      </c>
      <c r="BF24" s="32" t="str">
        <f t="shared" si="24"/>
        <v/>
      </c>
      <c r="BG24" s="29">
        <f t="shared" si="42"/>
        <v>46283</v>
      </c>
      <c r="BH24" s="231" t="str">
        <f t="shared" si="15"/>
        <v/>
      </c>
      <c r="BI24" s="232" t="str">
        <f t="shared" si="15"/>
        <v/>
      </c>
      <c r="BJ24" s="232" t="str">
        <f t="shared" si="15"/>
        <v/>
      </c>
      <c r="BK24" s="45" t="str">
        <f t="shared" si="15"/>
        <v/>
      </c>
    </row>
    <row r="25" spans="1:63" s="23" customFormat="1" ht="309.75" customHeight="1" thickBot="1" x14ac:dyDescent="0.25">
      <c r="A25" s="88">
        <f t="shared" si="25"/>
        <v>4</v>
      </c>
      <c r="B25" s="32" t="str">
        <f t="shared" si="16"/>
        <v/>
      </c>
      <c r="C25" s="116">
        <f t="shared" si="26"/>
        <v>46041</v>
      </c>
      <c r="D25" s="231" t="str">
        <f t="shared" si="7"/>
        <v/>
      </c>
      <c r="E25" s="232" t="str">
        <f t="shared" si="7"/>
        <v/>
      </c>
      <c r="F25" s="336" t="str">
        <f t="shared" si="7"/>
        <v/>
      </c>
      <c r="G25" s="242" t="str">
        <f t="shared" si="7"/>
        <v/>
      </c>
      <c r="H25" s="88" t="str">
        <f t="shared" si="27"/>
        <v/>
      </c>
      <c r="I25" s="32" t="str">
        <f t="shared" si="17"/>
        <v/>
      </c>
      <c r="J25" s="116">
        <f t="shared" si="28"/>
        <v>46072</v>
      </c>
      <c r="K25" s="233" t="str">
        <f t="shared" si="8"/>
        <v/>
      </c>
      <c r="L25" s="234" t="str">
        <f t="shared" si="8"/>
        <v xml:space="preserve"> BACH1 + IBBA - Commission - Sem.1</v>
      </c>
      <c r="M25" s="234" t="str">
        <f t="shared" si="8"/>
        <v/>
      </c>
      <c r="N25" s="48" t="str">
        <f t="shared" si="8"/>
        <v/>
      </c>
      <c r="O25" s="88" t="str">
        <f t="shared" si="29"/>
        <v/>
      </c>
      <c r="P25" s="32" t="str">
        <f t="shared" si="18"/>
        <v/>
      </c>
      <c r="Q25" s="116">
        <f t="shared" si="30"/>
        <v>46100</v>
      </c>
      <c r="R25" s="231" t="str">
        <f t="shared" si="9"/>
        <v/>
      </c>
      <c r="S25" s="232" t="str">
        <f t="shared" si="9"/>
        <v/>
      </c>
      <c r="T25" s="232" t="str">
        <f t="shared" si="9"/>
        <v/>
      </c>
      <c r="U25" s="45" t="str">
        <f t="shared" si="9"/>
        <v/>
      </c>
      <c r="V25" s="88" t="str">
        <f t="shared" si="31"/>
        <v/>
      </c>
      <c r="W25" s="32" t="str">
        <f t="shared" si="19"/>
        <v/>
      </c>
      <c r="X25" s="29">
        <f t="shared" si="32"/>
        <v>46131</v>
      </c>
      <c r="Y25" s="231" t="str">
        <f t="shared" si="10"/>
        <v/>
      </c>
      <c r="Z25" s="232" t="str">
        <f t="shared" si="10"/>
        <v/>
      </c>
      <c r="AA25" s="232" t="str">
        <f t="shared" si="10"/>
        <v/>
      </c>
      <c r="AB25" s="45" t="str">
        <f t="shared" si="10"/>
        <v/>
      </c>
      <c r="AC25" s="88" t="str">
        <f>IF(AE25&lt;&gt;"",IF(WEEKDAY(AE25,2)=1,WEEKNUM(AE25,21),""),"")</f>
        <v/>
      </c>
      <c r="AD25" s="32" t="str">
        <f t="shared" si="20"/>
        <v/>
      </c>
      <c r="AE25" s="116">
        <f t="shared" si="34"/>
        <v>46161</v>
      </c>
      <c r="AF25" s="231" t="str">
        <f t="shared" si="11"/>
        <v xml:space="preserve"> PGE1 - Partiels TC - Sem.2                                                                        PGE2/MSc1 - Deadline saisie des notes CC TC - Sem.2 (CLA)                                                                                   </v>
      </c>
      <c r="AG25" s="232" t="str">
        <f t="shared" si="11"/>
        <v/>
      </c>
      <c r="AH25" s="232" t="str">
        <f t="shared" si="11"/>
        <v/>
      </c>
      <c r="AI25" s="45" t="str">
        <f t="shared" si="11"/>
        <v/>
      </c>
      <c r="AJ25" s="88" t="str">
        <f>IF(AL25&lt;&gt;"",IF(WEEKDAY(AL25,2)=1,WEEKNUM(AL25,21),""),"")</f>
        <v/>
      </c>
      <c r="AK25" s="32" t="str">
        <f t="shared" si="21"/>
        <v/>
      </c>
      <c r="AL25" s="29">
        <f t="shared" si="36"/>
        <v>46192</v>
      </c>
      <c r="AM25" s="231" t="str">
        <f t="shared" si="12"/>
        <v xml:space="preserve">  PGE2/MSc1 - Partiels TC - Sem.2 (ALT)</v>
      </c>
      <c r="AN25" s="232" t="str">
        <f t="shared" si="12"/>
        <v xml:space="preserve">  BACH3 ET (P2) - Rattrapages SEM2</v>
      </c>
      <c r="AO25" s="232" t="str">
        <f t="shared" si="12"/>
        <v xml:space="preserve"> DESSMI1 - Partiels TC - Sem.2 (ALT)                                                                                                          DESSMI1 - Rattrapages SEM2 - (CLA)                                                                                                     DESSMI2 ED - Partiels TC - Sem.2  (ALT)                                                                                                DESSMI2 ED - Rattrapages SEM2 - (CLA)   </v>
      </c>
      <c r="AP25" s="45" t="str">
        <f t="shared" si="12"/>
        <v/>
      </c>
      <c r="AQ25" s="88" t="str">
        <f t="shared" si="37"/>
        <v/>
      </c>
      <c r="AR25" s="32" t="str">
        <f t="shared" si="22"/>
        <v/>
      </c>
      <c r="AS25" s="29">
        <f t="shared" si="38"/>
        <v>46222</v>
      </c>
      <c r="AT25" s="231" t="str">
        <f t="shared" si="13"/>
        <v>CONGES ÉTÉ NPB</v>
      </c>
      <c r="AU25" s="232" t="str">
        <f t="shared" si="13"/>
        <v>CONGES ÉTÉ NP</v>
      </c>
      <c r="AV25" s="232" t="str">
        <f t="shared" si="13"/>
        <v>CONGES ÉTÉ NPB</v>
      </c>
      <c r="AW25" s="45" t="str">
        <f t="shared" si="13"/>
        <v xml:space="preserve"> CONGES ÉTÉ ENSEIGNANTS</v>
      </c>
      <c r="AX25" s="88" t="str">
        <f t="shared" si="39"/>
        <v/>
      </c>
      <c r="AY25" s="32" t="str">
        <f t="shared" si="23"/>
        <v/>
      </c>
      <c r="AZ25" s="29">
        <f t="shared" si="40"/>
        <v>46253</v>
      </c>
      <c r="BA25" s="231" t="str">
        <f t="shared" si="14"/>
        <v xml:space="preserve"> PGE2/MSc1 - Rattrapages SEM1 (ALT)                            </v>
      </c>
      <c r="BB25" s="232" t="str">
        <f t="shared" si="14"/>
        <v/>
      </c>
      <c r="BC25" s="232" t="str">
        <f t="shared" si="14"/>
        <v xml:space="preserve"> DESSMI1 - Rattrapages SEM1 - ALT
DESSMI2 ED - Rattrapages SEM1 - ALT</v>
      </c>
      <c r="BD25" s="45" t="str">
        <f t="shared" si="14"/>
        <v xml:space="preserve"> CONGES ÉTÉ ENSEIGNANTS</v>
      </c>
      <c r="BE25" s="88" t="str">
        <f>IF(BG25&lt;&gt;"",IF(WEEKDAY(BG25,2)=1,WEEKNUM(BG25,21),""),"")</f>
        <v/>
      </c>
      <c r="BF25" s="32" t="str">
        <f t="shared" si="24"/>
        <v/>
      </c>
      <c r="BG25" s="29">
        <f t="shared" si="42"/>
        <v>46284</v>
      </c>
      <c r="BH25" s="231" t="str">
        <f t="shared" si="15"/>
        <v/>
      </c>
      <c r="BI25" s="232" t="str">
        <f t="shared" si="15"/>
        <v/>
      </c>
      <c r="BJ25" s="232" t="str">
        <f t="shared" si="15"/>
        <v/>
      </c>
      <c r="BK25" s="45" t="str">
        <f t="shared" si="15"/>
        <v/>
      </c>
    </row>
    <row r="26" spans="1:63" s="23" customFormat="1" ht="334.15" customHeight="1" thickBot="1" x14ac:dyDescent="0.25">
      <c r="A26" s="88" t="str">
        <f>IF(C26&lt;&gt;"",IF(WEEKDAY(C26,2)=1,WEEKNUM(C26,21),""),"")</f>
        <v/>
      </c>
      <c r="B26" s="32" t="str">
        <f t="shared" si="16"/>
        <v/>
      </c>
      <c r="C26" s="116">
        <f t="shared" si="26"/>
        <v>46042</v>
      </c>
      <c r="D26" s="231" t="str">
        <f t="shared" si="7"/>
        <v/>
      </c>
      <c r="E26" s="232" t="str">
        <f t="shared" si="7"/>
        <v/>
      </c>
      <c r="F26" s="336" t="str">
        <f t="shared" si="7"/>
        <v/>
      </c>
      <c r="G26" s="242" t="str">
        <f t="shared" si="7"/>
        <v/>
      </c>
      <c r="H26" s="88" t="str">
        <f t="shared" si="27"/>
        <v/>
      </c>
      <c r="I26" s="32" t="str">
        <f t="shared" si="17"/>
        <v/>
      </c>
      <c r="J26" s="116">
        <f t="shared" si="28"/>
        <v>46073</v>
      </c>
      <c r="K26" s="231" t="str">
        <f t="shared" si="8"/>
        <v/>
      </c>
      <c r="L26" s="232" t="str">
        <f t="shared" si="8"/>
        <v/>
      </c>
      <c r="M26" s="232" t="str">
        <f t="shared" si="8"/>
        <v/>
      </c>
      <c r="N26" s="45" t="str">
        <f t="shared" si="8"/>
        <v/>
      </c>
      <c r="O26" s="88" t="str">
        <f>IF(Q26&lt;&gt;"",IF(WEEKDAY(Q26,2)=1,WEEKNUM(Q26,21),""),"")</f>
        <v/>
      </c>
      <c r="P26" s="32" t="str">
        <f t="shared" si="18"/>
        <v/>
      </c>
      <c r="Q26" s="116">
        <f t="shared" si="30"/>
        <v>46101</v>
      </c>
      <c r="R26" s="231" t="str">
        <f t="shared" si="9"/>
        <v/>
      </c>
      <c r="S26" s="232" t="str">
        <f t="shared" si="9"/>
        <v/>
      </c>
      <c r="T26" s="232" t="str">
        <f t="shared" si="9"/>
        <v/>
      </c>
      <c r="U26" s="45" t="str">
        <f t="shared" si="9"/>
        <v/>
      </c>
      <c r="V26" s="88">
        <f t="shared" si="31"/>
        <v>17</v>
      </c>
      <c r="W26" s="32" t="str">
        <f t="shared" si="19"/>
        <v/>
      </c>
      <c r="X26" s="29">
        <f t="shared" si="32"/>
        <v>46132</v>
      </c>
      <c r="Y26" s="375" t="str">
        <f t="shared" si="10"/>
        <v>CONGÉ PRINTEMPS NPB</v>
      </c>
      <c r="Z26" s="373" t="str">
        <f t="shared" si="10"/>
        <v>CONGÉ PRINTEMPS NPB</v>
      </c>
      <c r="AA26" s="373" t="str">
        <f t="shared" si="10"/>
        <v>CONGÉ PRINTEMPS NPB</v>
      </c>
      <c r="AB26" s="45" t="str">
        <f t="shared" si="10"/>
        <v xml:space="preserve"> CONGÉ PRINTEMPS ENSEIGNANTS</v>
      </c>
      <c r="AC26" s="88" t="str">
        <f t="shared" si="33"/>
        <v/>
      </c>
      <c r="AD26" s="32" t="str">
        <f t="shared" si="20"/>
        <v/>
      </c>
      <c r="AE26" s="116">
        <f t="shared" si="34"/>
        <v>46162</v>
      </c>
      <c r="AF26" s="231" t="str">
        <f t="shared" si="11"/>
        <v xml:space="preserve"> PGE2/MSc1 - Deadline valid. Info. - partiels + rattrapages TC - Sem.2 (ALT)
PGE1 - Partiels TC - Sem.2   </v>
      </c>
      <c r="AG26" s="232" t="str">
        <f t="shared" si="11"/>
        <v xml:space="preserve">  BACH3 ET (P2) - Deadline valid. Info. - rattrap. - Sem.2 (LV)                                           </v>
      </c>
      <c r="AH26" s="232" t="str">
        <f t="shared" si="11"/>
        <v xml:space="preserve"> DESSMI1 -  Deadline valid. Info. - partiels + rattrapages TC - Sem.2  (ALT.)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DESSMI2 ED -  Deadline valid. Info. - partiels + rattrapages TC - Sem.2  (ALT.)   
DESSMI1 - Deadline valid. Info. - rattrap. - Sem.2 (CLA) (LV, MCT, CreaCthon)      
DESSMI 2 ED - Deadline valid. Info. - rattrap. - Sem.2 (CLA) (LV, MCT, CreaCthon)                                                                                                                       </v>
      </c>
      <c r="AI26" s="45" t="str">
        <f t="shared" si="11"/>
        <v/>
      </c>
      <c r="AJ26" s="88" t="str">
        <f t="shared" ref="AJ26:AJ28" si="44">IF(AL26&lt;&gt;"",IF(WEEKDAY(AL26,2)=1,WEEKNUM(AL26,21),""),"")</f>
        <v/>
      </c>
      <c r="AK26" s="32" t="str">
        <f t="shared" si="21"/>
        <v/>
      </c>
      <c r="AL26" s="29">
        <f t="shared" si="36"/>
        <v>46193</v>
      </c>
      <c r="AM26" s="231" t="str">
        <f t="shared" si="12"/>
        <v/>
      </c>
      <c r="AN26" s="232" t="str">
        <f t="shared" si="12"/>
        <v/>
      </c>
      <c r="AO26" s="232" t="str">
        <f t="shared" si="12"/>
        <v/>
      </c>
      <c r="AP26" s="45" t="str">
        <f t="shared" si="12"/>
        <v/>
      </c>
      <c r="AQ26" s="88">
        <f>IF(AS26&lt;&gt;"",IF(WEEKDAY(AS26,2)=1,WEEKNUM(AS26,21),""),"")</f>
        <v>30</v>
      </c>
      <c r="AR26" s="32" t="str">
        <f t="shared" si="22"/>
        <v/>
      </c>
      <c r="AS26" s="29">
        <f t="shared" si="38"/>
        <v>46223</v>
      </c>
      <c r="AT26" s="375" t="str">
        <f t="shared" si="13"/>
        <v>CONGES ÉTÉ NPB</v>
      </c>
      <c r="AU26" s="373" t="str">
        <f t="shared" si="13"/>
        <v>CONGES ÉTÉ NP</v>
      </c>
      <c r="AV26" s="373" t="str">
        <f t="shared" si="13"/>
        <v>CONGES ÉTÉ NPB</v>
      </c>
      <c r="AW26" s="45" t="str">
        <f t="shared" si="13"/>
        <v xml:space="preserve"> CONGES ÉTÉ ENSEIGNANTS </v>
      </c>
      <c r="AX26" s="88" t="str">
        <f t="shared" si="39"/>
        <v/>
      </c>
      <c r="AY26" s="32" t="str">
        <f t="shared" si="23"/>
        <v/>
      </c>
      <c r="AZ26" s="29">
        <f t="shared" si="40"/>
        <v>46254</v>
      </c>
      <c r="BA26" s="231" t="str">
        <f t="shared" si="14"/>
        <v xml:space="preserve"> PGE2/MSc1 - Rattrapages SEM1 (ALT) </v>
      </c>
      <c r="BB26" s="232" t="str">
        <f t="shared" si="14"/>
        <v/>
      </c>
      <c r="BC26" s="232" t="str">
        <f t="shared" si="14"/>
        <v xml:space="preserve"> DESSMI1 - Rattrapages SEM1 - ALT
DESSMI2 ED - Rattrapages SEM1 - ALT</v>
      </c>
      <c r="BD26" s="45" t="str">
        <f t="shared" si="14"/>
        <v xml:space="preserve"> CONGES ÉTÉ ENSEIGNANTS</v>
      </c>
      <c r="BE26" s="88" t="str">
        <f t="shared" si="41"/>
        <v/>
      </c>
      <c r="BF26" s="32" t="str">
        <f t="shared" si="24"/>
        <v/>
      </c>
      <c r="BG26" s="29">
        <f t="shared" si="42"/>
        <v>46285</v>
      </c>
      <c r="BH26" s="231" t="str">
        <f t="shared" si="15"/>
        <v/>
      </c>
      <c r="BI26" s="232" t="str">
        <f t="shared" si="15"/>
        <v/>
      </c>
      <c r="BJ26" s="232" t="str">
        <f t="shared" si="15"/>
        <v/>
      </c>
      <c r="BK26" s="45" t="str">
        <f t="shared" si="15"/>
        <v/>
      </c>
    </row>
    <row r="27" spans="1:63" s="23" customFormat="1" ht="197.45" customHeight="1" thickBot="1" x14ac:dyDescent="0.25">
      <c r="A27" s="88" t="str">
        <f t="shared" si="25"/>
        <v/>
      </c>
      <c r="B27" s="32" t="str">
        <f t="shared" si="16"/>
        <v/>
      </c>
      <c r="C27" s="116">
        <f t="shared" si="26"/>
        <v>46043</v>
      </c>
      <c r="D27" s="231" t="str">
        <f t="shared" si="7"/>
        <v xml:space="preserve"> PGE3/MSc2 - Deadline envoi sujets - partiels + rattrapages TC - Sem.1 (ALT.)      </v>
      </c>
      <c r="E27" s="232" t="str">
        <f t="shared" si="7"/>
        <v/>
      </c>
      <c r="F27" s="336" t="str">
        <f t="shared" si="7"/>
        <v xml:space="preserve"> MIEX1 -  Jury SEM 1</v>
      </c>
      <c r="G27" s="242" t="str">
        <f t="shared" si="7"/>
        <v/>
      </c>
      <c r="H27" s="88" t="str">
        <f t="shared" si="27"/>
        <v/>
      </c>
      <c r="I27" s="32" t="str">
        <f t="shared" si="17"/>
        <v/>
      </c>
      <c r="J27" s="29">
        <f t="shared" si="28"/>
        <v>46074</v>
      </c>
      <c r="K27" s="231" t="str">
        <f t="shared" si="8"/>
        <v/>
      </c>
      <c r="L27" s="232" t="str">
        <f t="shared" si="8"/>
        <v/>
      </c>
      <c r="M27" s="232" t="str">
        <f t="shared" si="8"/>
        <v/>
      </c>
      <c r="N27" s="45" t="str">
        <f t="shared" si="8"/>
        <v/>
      </c>
      <c r="O27" s="88" t="str">
        <f t="shared" si="29"/>
        <v/>
      </c>
      <c r="P27" s="32" t="str">
        <f t="shared" si="18"/>
        <v/>
      </c>
      <c r="Q27" s="116">
        <f t="shared" si="30"/>
        <v>46102</v>
      </c>
      <c r="R27" s="231" t="str">
        <f t="shared" si="9"/>
        <v xml:space="preserve"> PGE2/MSc1 - Partiels SPE3 - Sem.2  (CLA + ALT)</v>
      </c>
      <c r="S27" s="232" t="str">
        <f t="shared" si="9"/>
        <v/>
      </c>
      <c r="T27" s="232" t="str">
        <f t="shared" si="9"/>
        <v xml:space="preserve"> DESSMI1 -  Partiels SPE3 - Sem.2 (CLA + ALT)                                                             DESSMI2 ED -  Partiels SPE3 - Sem.2 (CLA + ALT)   </v>
      </c>
      <c r="U27" s="45" t="str">
        <f t="shared" si="9"/>
        <v/>
      </c>
      <c r="V27" s="88" t="str">
        <f t="shared" si="31"/>
        <v/>
      </c>
      <c r="W27" s="32" t="str">
        <f t="shared" si="19"/>
        <v/>
      </c>
      <c r="X27" s="56">
        <f t="shared" si="32"/>
        <v>46133</v>
      </c>
      <c r="Y27" s="376"/>
      <c r="Z27" s="378"/>
      <c r="AA27" s="378"/>
      <c r="AB27" s="212" t="str">
        <f t="shared" si="10"/>
        <v xml:space="preserve"> CONGÉ PRINTEMPS ENSEIGNANTS</v>
      </c>
      <c r="AC27" s="88" t="str">
        <f t="shared" si="33"/>
        <v/>
      </c>
      <c r="AD27" s="32" t="str">
        <f t="shared" si="20"/>
        <v/>
      </c>
      <c r="AE27" s="116">
        <f t="shared" si="34"/>
        <v>46163</v>
      </c>
      <c r="AF27" s="231" t="str">
        <f t="shared" si="11"/>
        <v xml:space="preserve"> PGE1 - Partiels TC - Sem.2                                                                        PGE2/MSc1 -  Partiels SPE4 - Sem.2   (CLA + ALT)</v>
      </c>
      <c r="AG27" s="232" t="str">
        <f t="shared" si="11"/>
        <v/>
      </c>
      <c r="AH27" s="232" t="str">
        <f t="shared" si="11"/>
        <v/>
      </c>
      <c r="AI27" s="45" t="str">
        <f t="shared" si="11"/>
        <v/>
      </c>
      <c r="AJ27" s="88" t="str">
        <f t="shared" si="44"/>
        <v/>
      </c>
      <c r="AK27" s="32" t="str">
        <f t="shared" si="21"/>
        <v/>
      </c>
      <c r="AL27" s="29">
        <f t="shared" si="36"/>
        <v>46194</v>
      </c>
      <c r="AM27" s="231" t="str">
        <f t="shared" si="12"/>
        <v/>
      </c>
      <c r="AN27" s="232" t="str">
        <f t="shared" si="12"/>
        <v/>
      </c>
      <c r="AO27" s="232" t="str">
        <f t="shared" si="12"/>
        <v/>
      </c>
      <c r="AP27" s="45" t="str">
        <f t="shared" si="12"/>
        <v/>
      </c>
      <c r="AQ27" s="88" t="str">
        <f t="shared" si="37"/>
        <v/>
      </c>
      <c r="AR27" s="32" t="str">
        <f t="shared" si="22"/>
        <v/>
      </c>
      <c r="AS27" s="29">
        <f t="shared" si="38"/>
        <v>46224</v>
      </c>
      <c r="AT27" s="376"/>
      <c r="AU27" s="378"/>
      <c r="AV27" s="378"/>
      <c r="AW27" s="45" t="str">
        <f t="shared" si="13"/>
        <v xml:space="preserve"> CONGES ÉTÉ ENSEIGNANTS </v>
      </c>
      <c r="AX27" s="88" t="str">
        <f t="shared" si="39"/>
        <v/>
      </c>
      <c r="AY27" s="32" t="str">
        <f t="shared" si="23"/>
        <v/>
      </c>
      <c r="AZ27" s="29">
        <f t="shared" si="40"/>
        <v>46255</v>
      </c>
      <c r="BA27" s="231" t="str">
        <f t="shared" si="14"/>
        <v xml:space="preserve"> PGE2/MSc1 - Rattrapages SEM1 (ALT)</v>
      </c>
      <c r="BB27" s="232" t="str">
        <f t="shared" si="14"/>
        <v/>
      </c>
      <c r="BC27" s="232" t="str">
        <f t="shared" si="14"/>
        <v xml:space="preserve"> DESSMI1 - Rattrapages SEM1 - ALT
DESSMI2 ED - Rattrapages SEM1 - ALT</v>
      </c>
      <c r="BD27" s="45" t="str">
        <f t="shared" si="14"/>
        <v xml:space="preserve"> CONGES ÉTÉ ENSEIGNANTS</v>
      </c>
      <c r="BE27" s="88">
        <f t="shared" si="41"/>
        <v>39</v>
      </c>
      <c r="BF27" s="32" t="str">
        <f t="shared" si="24"/>
        <v/>
      </c>
      <c r="BG27" s="29">
        <f t="shared" si="42"/>
        <v>46286</v>
      </c>
      <c r="BH27" s="231" t="str">
        <f t="shared" si="15"/>
        <v/>
      </c>
      <c r="BI27" s="232" t="str">
        <f t="shared" si="15"/>
        <v/>
      </c>
      <c r="BJ27" s="232" t="str">
        <f t="shared" si="15"/>
        <v/>
      </c>
      <c r="BK27" s="45" t="str">
        <f t="shared" si="15"/>
        <v/>
      </c>
    </row>
    <row r="28" spans="1:63" s="23" customFormat="1" ht="388.5" customHeight="1" thickBot="1" x14ac:dyDescent="0.25">
      <c r="A28" s="88" t="str">
        <f t="shared" si="25"/>
        <v/>
      </c>
      <c r="B28" s="32" t="str">
        <f t="shared" si="16"/>
        <v/>
      </c>
      <c r="C28" s="116">
        <f t="shared" si="26"/>
        <v>46044</v>
      </c>
      <c r="D28" s="233" t="str">
        <f t="shared" si="7"/>
        <v/>
      </c>
      <c r="E28" s="234" t="str">
        <f t="shared" si="7"/>
        <v/>
      </c>
      <c r="F28" s="335" t="str">
        <f t="shared" si="7"/>
        <v/>
      </c>
      <c r="G28" s="332" t="str">
        <f t="shared" si="7"/>
        <v/>
      </c>
      <c r="H28" s="88" t="str">
        <f t="shared" si="27"/>
        <v/>
      </c>
      <c r="I28" s="32" t="str">
        <f t="shared" si="17"/>
        <v/>
      </c>
      <c r="J28" s="29">
        <f t="shared" si="28"/>
        <v>46075</v>
      </c>
      <c r="K28" s="231" t="str">
        <f t="shared" si="8"/>
        <v/>
      </c>
      <c r="L28" s="232" t="str">
        <f t="shared" si="8"/>
        <v/>
      </c>
      <c r="M28" s="232" t="str">
        <f t="shared" si="8"/>
        <v/>
      </c>
      <c r="N28" s="45" t="str">
        <f t="shared" si="8"/>
        <v xml:space="preserve"> CONGÉS HIVER ENSEIGNANTS</v>
      </c>
      <c r="O28" s="88" t="str">
        <f t="shared" si="29"/>
        <v/>
      </c>
      <c r="P28" s="32" t="str">
        <f t="shared" si="18"/>
        <v/>
      </c>
      <c r="Q28" s="29">
        <f t="shared" si="30"/>
        <v>46103</v>
      </c>
      <c r="R28" s="231" t="str">
        <f t="shared" si="9"/>
        <v/>
      </c>
      <c r="S28" s="232" t="str">
        <f t="shared" si="9"/>
        <v/>
      </c>
      <c r="T28" s="232" t="str">
        <f t="shared" si="9"/>
        <v/>
      </c>
      <c r="U28" s="45" t="str">
        <f t="shared" si="9"/>
        <v/>
      </c>
      <c r="V28" s="88" t="str">
        <f t="shared" si="31"/>
        <v/>
      </c>
      <c r="W28" s="32" t="str">
        <f t="shared" si="19"/>
        <v/>
      </c>
      <c r="X28" s="29">
        <f t="shared" si="32"/>
        <v>46134</v>
      </c>
      <c r="Y28" s="376"/>
      <c r="Z28" s="378"/>
      <c r="AA28" s="378"/>
      <c r="AB28" s="45" t="str">
        <f t="shared" si="10"/>
        <v xml:space="preserve"> CONGÉ PRINTEMPS ENSEIGNANTS</v>
      </c>
      <c r="AC28" s="88" t="str">
        <f t="shared" si="33"/>
        <v/>
      </c>
      <c r="AD28" s="32" t="str">
        <f t="shared" si="20"/>
        <v/>
      </c>
      <c r="AE28" s="116">
        <f t="shared" si="34"/>
        <v>46164</v>
      </c>
      <c r="AF28" s="231" t="str">
        <f t="shared" si="11"/>
        <v xml:space="preserve"> PGE1 - Partiels TC - Sem.2                                                                        PGE2/MSc1 -  Partiels SPE4 - Sem.2   (CLA + ALT)</v>
      </c>
      <c r="AG28" s="232" t="str">
        <f t="shared" si="11"/>
        <v/>
      </c>
      <c r="AH28" s="232" t="str">
        <f t="shared" si="11"/>
        <v/>
      </c>
      <c r="AI28" s="45" t="str">
        <f t="shared" si="11"/>
        <v/>
      </c>
      <c r="AJ28" s="88">
        <f t="shared" si="44"/>
        <v>26</v>
      </c>
      <c r="AK28" s="32" t="str">
        <f t="shared" si="21"/>
        <v/>
      </c>
      <c r="AL28" s="29">
        <f t="shared" si="36"/>
        <v>46195</v>
      </c>
      <c r="AM28" s="231" t="str">
        <f t="shared" si="12"/>
        <v xml:space="preserve"> PGE2/MSc1 - Deadline envoi sujets - rattrap. Sem.1 (ALT) (LV1, Atelier)                                                                                                                                                                 PGE2/MSc1 - Deadline envoi sujets - rattrap. Sem.2 (ALT) (Atelier)                                             PGE3/MSc2 - Deadline saisie des notes - rattrap. Sem.1                                                  </v>
      </c>
      <c r="AN28" s="232" t="str">
        <f t="shared" si="12"/>
        <v xml:space="preserve"> BACH1 + IBBA - Rattrapages SEM2                                                                                           BACH2 - Rattrapages SEM2                                                                                                         BACH3 ET (P2) - Deadline saisie des notes - rattrap. Sem.1                                    </v>
      </c>
      <c r="AO28" s="232" t="str">
        <f t="shared" si="12"/>
        <v xml:space="preserve"> DESSMI1 - Deadline envoi sujets - rattrap. - Sem.1 (ALT)   (MCT, LV, CreaCthon)                                                                                                                                      DESSMI1 - Deadline envoi sujets - rattrap. - Sem.2 (ALT)  (MCT, LV, CreaCthon)                                                                                                                    DESSMI2  - Deadline saisie des notes - rattrap. Sem.1 (CLA + ALT)          
DESSMI2 ED - Deadline saisie des notes - rattrap. Sem.1 (CLA)                                                                           DESSMI2 ED - Deadline envoi sujets - rattrap. - Sem.1 (ALT)  (MCT, LV, CreaCthon)                                                                                                               DESSMI2 ED - Deadline envoi sujets - rattrap. - Sem.2 (ALT) (MCT, LV, CreaCthon)           </v>
      </c>
      <c r="AP28" s="45" t="str">
        <f t="shared" si="12"/>
        <v/>
      </c>
      <c r="AQ28" s="88" t="str">
        <f t="shared" si="37"/>
        <v/>
      </c>
      <c r="AR28" s="32" t="str">
        <f t="shared" si="22"/>
        <v/>
      </c>
      <c r="AS28" s="29">
        <f t="shared" si="38"/>
        <v>46225</v>
      </c>
      <c r="AT28" s="376"/>
      <c r="AU28" s="378"/>
      <c r="AV28" s="378"/>
      <c r="AW28" s="45" t="str">
        <f t="shared" si="13"/>
        <v xml:space="preserve"> CONGES ÉTÉ ENSEIGNANTS </v>
      </c>
      <c r="AX28" s="88" t="str">
        <f t="shared" si="39"/>
        <v/>
      </c>
      <c r="AY28" s="32" t="str">
        <f t="shared" si="23"/>
        <v/>
      </c>
      <c r="AZ28" s="29">
        <f t="shared" si="40"/>
        <v>46256</v>
      </c>
      <c r="BA28" s="231" t="str">
        <f t="shared" si="14"/>
        <v/>
      </c>
      <c r="BB28" s="232" t="str">
        <f t="shared" si="14"/>
        <v/>
      </c>
      <c r="BC28" s="232" t="str">
        <f t="shared" si="14"/>
        <v/>
      </c>
      <c r="BD28" s="45" t="str">
        <f t="shared" si="14"/>
        <v xml:space="preserve"> CONGES ÉTÉ ENSEIGNANTS</v>
      </c>
      <c r="BE28" s="88" t="str">
        <f t="shared" si="41"/>
        <v/>
      </c>
      <c r="BF28" s="32" t="str">
        <f t="shared" si="24"/>
        <v/>
      </c>
      <c r="BG28" s="29">
        <f t="shared" si="42"/>
        <v>46287</v>
      </c>
      <c r="BH28" s="231" t="str">
        <f t="shared" si="15"/>
        <v/>
      </c>
      <c r="BI28" s="232" t="str">
        <f t="shared" si="15"/>
        <v/>
      </c>
      <c r="BJ28" s="232" t="str">
        <f t="shared" si="15"/>
        <v/>
      </c>
      <c r="BK28" s="45" t="str">
        <f t="shared" si="15"/>
        <v/>
      </c>
    </row>
    <row r="29" spans="1:63" s="23" customFormat="1" ht="132.75" customHeight="1" thickBot="1" x14ac:dyDescent="0.25">
      <c r="A29" s="88" t="str">
        <f t="shared" si="25"/>
        <v/>
      </c>
      <c r="B29" s="32" t="str">
        <f t="shared" si="16"/>
        <v/>
      </c>
      <c r="C29" s="116">
        <f t="shared" si="26"/>
        <v>46045</v>
      </c>
      <c r="D29" s="231" t="str">
        <f t="shared" si="7"/>
        <v/>
      </c>
      <c r="E29" s="232" t="str">
        <f t="shared" si="7"/>
        <v/>
      </c>
      <c r="F29" s="336" t="str">
        <f t="shared" si="7"/>
        <v/>
      </c>
      <c r="G29" s="242" t="str">
        <f t="shared" si="7"/>
        <v/>
      </c>
      <c r="H29" s="88">
        <f>IF(J29&lt;&gt;"",IF(WEEKDAY(J29,2)=1,WEEKNUM(J29,21),""),"")</f>
        <v>9</v>
      </c>
      <c r="I29" s="32" t="str">
        <f t="shared" si="17"/>
        <v/>
      </c>
      <c r="J29" s="29">
        <f t="shared" si="28"/>
        <v>46076</v>
      </c>
      <c r="K29" s="375" t="str">
        <f t="shared" si="8"/>
        <v>CONGÉ HIVER (Congé UL) NPB</v>
      </c>
      <c r="L29" s="373" t="str">
        <f t="shared" si="8"/>
        <v>CONGÉ HIVER (Congé UL) NP</v>
      </c>
      <c r="M29" s="373" t="str">
        <f t="shared" si="8"/>
        <v>CONGÉ HIVER (Congé UL) NPB</v>
      </c>
      <c r="N29" s="45" t="str">
        <f t="shared" si="8"/>
        <v xml:space="preserve"> CONGÉS HIVER ENSEIGNANTS</v>
      </c>
      <c r="O29" s="88">
        <f t="shared" si="29"/>
        <v>13</v>
      </c>
      <c r="P29" s="32" t="str">
        <f t="shared" si="18"/>
        <v/>
      </c>
      <c r="Q29" s="29">
        <f t="shared" si="30"/>
        <v>46104</v>
      </c>
      <c r="R29" s="231" t="str">
        <f t="shared" si="9"/>
        <v/>
      </c>
      <c r="S29" s="232" t="str">
        <f t="shared" si="9"/>
        <v/>
      </c>
      <c r="T29" s="232" t="str">
        <f t="shared" si="9"/>
        <v xml:space="preserve"> DESSMI1 - Deadline saisie des notes CC - TC - Sem.2 (CLA)  
DESSMI2 ED - Deadline saisie des notes CC - TC - Sem.2  (CLA)           </v>
      </c>
      <c r="U29" s="45" t="str">
        <f t="shared" si="9"/>
        <v/>
      </c>
      <c r="V29" s="88" t="str">
        <f t="shared" si="31"/>
        <v/>
      </c>
      <c r="W29" s="32" t="str">
        <f t="shared" si="19"/>
        <v/>
      </c>
      <c r="X29" s="29">
        <f t="shared" si="32"/>
        <v>46135</v>
      </c>
      <c r="Y29" s="376"/>
      <c r="Z29" s="378"/>
      <c r="AA29" s="378"/>
      <c r="AB29" s="45" t="str">
        <f t="shared" si="10"/>
        <v xml:space="preserve"> CONGÉ PRINTEMPS ENSEIGNANTS</v>
      </c>
      <c r="AC29" s="88" t="str">
        <f t="shared" si="33"/>
        <v/>
      </c>
      <c r="AD29" s="32" t="str">
        <f t="shared" si="20"/>
        <v/>
      </c>
      <c r="AE29" s="29">
        <f t="shared" si="34"/>
        <v>46165</v>
      </c>
      <c r="AF29" s="231" t="str">
        <f t="shared" si="11"/>
        <v/>
      </c>
      <c r="AG29" s="232" t="str">
        <f t="shared" si="11"/>
        <v/>
      </c>
      <c r="AH29" s="232" t="str">
        <f t="shared" si="11"/>
        <v/>
      </c>
      <c r="AI29" s="45" t="str">
        <f t="shared" si="11"/>
        <v/>
      </c>
      <c r="AJ29" s="88" t="str">
        <f>IF(AL29&lt;&gt;"",IF(WEEKDAY(AL29,2)=1,WEEKNUM(AL29,21),""),"")</f>
        <v/>
      </c>
      <c r="AK29" s="32" t="str">
        <f t="shared" si="21"/>
        <v/>
      </c>
      <c r="AL29" s="29">
        <f t="shared" si="36"/>
        <v>46196</v>
      </c>
      <c r="AM29" s="231" t="str">
        <f t="shared" si="12"/>
        <v/>
      </c>
      <c r="AN29" s="232" t="str">
        <f t="shared" si="12"/>
        <v xml:space="preserve"> BACH1 + IBBA - Rattrapages SEM2                                                                                           BACH2 - Rattrapages SEM2</v>
      </c>
      <c r="AO29" s="232" t="str">
        <f t="shared" si="12"/>
        <v/>
      </c>
      <c r="AP29" s="45" t="str">
        <f t="shared" si="12"/>
        <v/>
      </c>
      <c r="AQ29" s="88" t="str">
        <f t="shared" si="37"/>
        <v/>
      </c>
      <c r="AR29" s="32" t="str">
        <f t="shared" si="22"/>
        <v/>
      </c>
      <c r="AS29" s="29">
        <f t="shared" si="38"/>
        <v>46226</v>
      </c>
      <c r="AT29" s="376"/>
      <c r="AU29" s="378"/>
      <c r="AV29" s="378"/>
      <c r="AW29" s="45" t="str">
        <f t="shared" si="13"/>
        <v xml:space="preserve"> CONGES ÉTÉ ENSEIGNANTS</v>
      </c>
      <c r="AX29" s="88" t="str">
        <f>IF(AZ29&lt;&gt;"",IF(WEEKDAY(AZ29,2)=1,WEEKNUM(AZ29,21),""),"")</f>
        <v/>
      </c>
      <c r="AY29" s="32" t="str">
        <f t="shared" si="23"/>
        <v/>
      </c>
      <c r="AZ29" s="29">
        <f t="shared" si="40"/>
        <v>46257</v>
      </c>
      <c r="BA29" s="231" t="str">
        <f t="shared" si="14"/>
        <v/>
      </c>
      <c r="BB29" s="232" t="str">
        <f t="shared" si="14"/>
        <v/>
      </c>
      <c r="BC29" s="232" t="str">
        <f t="shared" si="14"/>
        <v/>
      </c>
      <c r="BD29" s="45" t="str">
        <f t="shared" si="14"/>
        <v xml:space="preserve"> CONGES ÉTÉ ENSEIGNANTS</v>
      </c>
      <c r="BE29" s="88" t="str">
        <f>IF(BG29&lt;&gt;"",IF(WEEKDAY(BG29,2)=1,WEEKNUM(BG29,21),""),"")</f>
        <v/>
      </c>
      <c r="BF29" s="32" t="str">
        <f t="shared" si="24"/>
        <v/>
      </c>
      <c r="BG29" s="29">
        <f t="shared" si="42"/>
        <v>46288</v>
      </c>
      <c r="BH29" s="231" t="str">
        <f t="shared" si="15"/>
        <v/>
      </c>
      <c r="BI29" s="232" t="str">
        <f t="shared" si="15"/>
        <v/>
      </c>
      <c r="BJ29" s="232" t="str">
        <f t="shared" si="15"/>
        <v/>
      </c>
      <c r="BK29" s="45" t="str">
        <f t="shared" si="15"/>
        <v/>
      </c>
    </row>
    <row r="30" spans="1:63" s="23" customFormat="1" ht="156.75" customHeight="1" thickBot="1" x14ac:dyDescent="0.25">
      <c r="A30" s="88" t="str">
        <f>IF(C30&lt;&gt;"",IF(WEEKDAY(C30,2)=1,WEEKNUM(C30,21),""),"")</f>
        <v/>
      </c>
      <c r="B30" s="32" t="str">
        <f t="shared" si="16"/>
        <v/>
      </c>
      <c r="C30" s="116">
        <f t="shared" si="26"/>
        <v>46046</v>
      </c>
      <c r="D30" s="231" t="str">
        <f t="shared" si="7"/>
        <v/>
      </c>
      <c r="E30" s="232" t="str">
        <f t="shared" si="7"/>
        <v/>
      </c>
      <c r="F30" s="336" t="str">
        <f t="shared" si="7"/>
        <v/>
      </c>
      <c r="G30" s="242" t="str">
        <f t="shared" si="7"/>
        <v/>
      </c>
      <c r="H30" s="88" t="str">
        <f t="shared" si="27"/>
        <v/>
      </c>
      <c r="I30" s="32" t="str">
        <f t="shared" si="17"/>
        <v/>
      </c>
      <c r="J30" s="29">
        <f t="shared" si="28"/>
        <v>46077</v>
      </c>
      <c r="K30" s="376"/>
      <c r="L30" s="378"/>
      <c r="M30" s="378"/>
      <c r="N30" s="45" t="str">
        <f t="shared" si="8"/>
        <v xml:space="preserve"> CONGÉS HIVER ENSEIGNANTS</v>
      </c>
      <c r="O30" s="88" t="str">
        <f t="shared" si="29"/>
        <v/>
      </c>
      <c r="P30" s="32" t="str">
        <f t="shared" si="18"/>
        <v/>
      </c>
      <c r="Q30" s="29">
        <f t="shared" si="30"/>
        <v>46105</v>
      </c>
      <c r="R30" s="231" t="str">
        <f t="shared" si="9"/>
        <v/>
      </c>
      <c r="S30" s="232" t="str">
        <f t="shared" si="9"/>
        <v/>
      </c>
      <c r="T30" s="232" t="str">
        <f t="shared" si="9"/>
        <v xml:space="preserve">          </v>
      </c>
      <c r="U30" s="45" t="str">
        <f t="shared" si="9"/>
        <v/>
      </c>
      <c r="V30" s="88" t="str">
        <f t="shared" si="31"/>
        <v/>
      </c>
      <c r="W30" s="32" t="str">
        <f t="shared" si="19"/>
        <v/>
      </c>
      <c r="X30" s="29">
        <f t="shared" si="32"/>
        <v>46136</v>
      </c>
      <c r="Y30" s="376"/>
      <c r="Z30" s="378"/>
      <c r="AA30" s="378"/>
      <c r="AB30" s="45" t="str">
        <f t="shared" si="10"/>
        <v xml:space="preserve"> CONGÉ PRINTEMPS ENSEIGNANTS</v>
      </c>
      <c r="AC30" s="88" t="str">
        <f t="shared" si="33"/>
        <v/>
      </c>
      <c r="AD30" s="32" t="str">
        <f t="shared" si="20"/>
        <v/>
      </c>
      <c r="AE30" s="29">
        <f t="shared" si="34"/>
        <v>46166</v>
      </c>
      <c r="AF30" s="231" t="str">
        <f t="shared" si="11"/>
        <v>Pentecôte NPB</v>
      </c>
      <c r="AG30" s="232" t="str">
        <f t="shared" si="11"/>
        <v>Pentecôte NPB</v>
      </c>
      <c r="AH30" s="232" t="str">
        <f t="shared" si="11"/>
        <v>Pentecôte NB</v>
      </c>
      <c r="AI30" s="45" t="str">
        <f t="shared" si="11"/>
        <v xml:space="preserve"> Pentecôte</v>
      </c>
      <c r="AJ30" s="88" t="str">
        <f t="shared" ref="AJ30:AJ31" si="45">IF(AL30&lt;&gt;"",IF(WEEKDAY(AL30,2)=1,WEEKNUM(AL30,21),""),"")</f>
        <v/>
      </c>
      <c r="AK30" s="32" t="str">
        <f t="shared" si="21"/>
        <v/>
      </c>
      <c r="AL30" s="29">
        <f t="shared" si="36"/>
        <v>46197</v>
      </c>
      <c r="AM30" s="231" t="str">
        <f t="shared" si="12"/>
        <v/>
      </c>
      <c r="AN30" s="232" t="str">
        <f t="shared" si="12"/>
        <v xml:space="preserve"> BACH1 + IBBA - Rattrapages SEM2                                                                                           BACH2 - Rattrapages SEM2</v>
      </c>
      <c r="AO30" s="232" t="str">
        <f t="shared" si="12"/>
        <v/>
      </c>
      <c r="AP30" s="45" t="str">
        <f t="shared" si="12"/>
        <v/>
      </c>
      <c r="AQ30" s="88" t="str">
        <f t="shared" si="37"/>
        <v/>
      </c>
      <c r="AR30" s="32" t="str">
        <f t="shared" si="22"/>
        <v/>
      </c>
      <c r="AS30" s="29">
        <f t="shared" si="38"/>
        <v>46227</v>
      </c>
      <c r="AT30" s="376"/>
      <c r="AU30" s="378"/>
      <c r="AV30" s="378"/>
      <c r="AW30" s="45" t="str">
        <f t="shared" si="13"/>
        <v xml:space="preserve"> CONGES ÉTÉ ENSEIGNANTS</v>
      </c>
      <c r="AX30" s="88">
        <f t="shared" si="39"/>
        <v>35</v>
      </c>
      <c r="AY30" s="32" t="str">
        <f t="shared" si="23"/>
        <v/>
      </c>
      <c r="AZ30" s="29">
        <f t="shared" si="40"/>
        <v>46258</v>
      </c>
      <c r="BA30" s="231" t="str">
        <f t="shared" si="14"/>
        <v xml:space="preserve"> PGE2/MSc1 - Rattrapages SEM2 (ALT)</v>
      </c>
      <c r="BB30" s="232" t="str">
        <f t="shared" si="14"/>
        <v/>
      </c>
      <c r="BC30" s="232" t="str">
        <f t="shared" si="14"/>
        <v xml:space="preserve"> DESSMI1 - Rattrapages SEM2 (ALT)
DESSMI2 ED - Rattrapages SEM2 (ALT)</v>
      </c>
      <c r="BD30" s="45" t="str">
        <f t="shared" si="14"/>
        <v/>
      </c>
      <c r="BE30" s="88" t="str">
        <f t="shared" si="41"/>
        <v/>
      </c>
      <c r="BF30" s="32" t="str">
        <f t="shared" si="24"/>
        <v/>
      </c>
      <c r="BG30" s="29">
        <f t="shared" si="42"/>
        <v>46289</v>
      </c>
      <c r="BH30" s="231" t="str">
        <f t="shared" si="15"/>
        <v/>
      </c>
      <c r="BI30" s="232" t="str">
        <f t="shared" si="15"/>
        <v/>
      </c>
      <c r="BJ30" s="232" t="str">
        <f t="shared" si="15"/>
        <v xml:space="preserve"> DESSMI1 - Jury annuel    </v>
      </c>
      <c r="BK30" s="45" t="str">
        <f t="shared" si="15"/>
        <v/>
      </c>
    </row>
    <row r="31" spans="1:63" s="23" customFormat="1" ht="237" customHeight="1" thickBot="1" x14ac:dyDescent="0.25">
      <c r="A31" s="88" t="str">
        <f t="shared" si="25"/>
        <v/>
      </c>
      <c r="B31" s="32" t="str">
        <f t="shared" si="16"/>
        <v/>
      </c>
      <c r="C31" s="29">
        <f t="shared" si="26"/>
        <v>46047</v>
      </c>
      <c r="D31" s="231" t="str">
        <f t="shared" si="7"/>
        <v/>
      </c>
      <c r="E31" s="232" t="str">
        <f t="shared" si="7"/>
        <v/>
      </c>
      <c r="F31" s="336" t="str">
        <f t="shared" si="7"/>
        <v/>
      </c>
      <c r="G31" s="242" t="str">
        <f t="shared" si="7"/>
        <v/>
      </c>
      <c r="H31" s="88" t="str">
        <f t="shared" si="27"/>
        <v/>
      </c>
      <c r="I31" s="32" t="str">
        <f t="shared" si="17"/>
        <v/>
      </c>
      <c r="J31" s="29">
        <f t="shared" si="28"/>
        <v>46078</v>
      </c>
      <c r="K31" s="376"/>
      <c r="L31" s="378"/>
      <c r="M31" s="378"/>
      <c r="N31" s="45" t="str">
        <f t="shared" si="8"/>
        <v xml:space="preserve"> CONGÉS HIVER ENSEIGNANTS</v>
      </c>
      <c r="O31" s="88" t="str">
        <f t="shared" si="29"/>
        <v/>
      </c>
      <c r="P31" s="32" t="str">
        <f t="shared" si="18"/>
        <v/>
      </c>
      <c r="Q31" s="29">
        <f t="shared" si="30"/>
        <v>46106</v>
      </c>
      <c r="R31" s="231" t="str">
        <f t="shared" si="9"/>
        <v/>
      </c>
      <c r="S31" s="232" t="str">
        <f t="shared" si="9"/>
        <v xml:space="preserve">  BACH3 ET (P2) - Deadline envoi sujets -  partiels + rattrapages - Sem.2  
BACH2 - Deadline envoi sujets - partiels + rattrapages - Sem.2                                                                     BACH1 + IBBA - Deadline valid. Info. - partiels + rattrapages - Sem.2</v>
      </c>
      <c r="T31" s="232" t="str">
        <f t="shared" si="9"/>
        <v/>
      </c>
      <c r="U31" s="45" t="str">
        <f t="shared" si="9"/>
        <v/>
      </c>
      <c r="V31" s="88" t="str">
        <f t="shared" si="31"/>
        <v/>
      </c>
      <c r="W31" s="32" t="str">
        <f t="shared" si="19"/>
        <v/>
      </c>
      <c r="X31" s="29">
        <f t="shared" si="32"/>
        <v>46137</v>
      </c>
      <c r="Y31" s="377"/>
      <c r="Z31" s="379"/>
      <c r="AA31" s="379"/>
      <c r="AB31" s="45" t="str">
        <f t="shared" si="10"/>
        <v xml:space="preserve"> CONGÉ PRINTEMPS ENSEIGNANTS</v>
      </c>
      <c r="AC31" s="88">
        <f t="shared" si="33"/>
        <v>22</v>
      </c>
      <c r="AD31" s="32" t="str">
        <f t="shared" si="20"/>
        <v/>
      </c>
      <c r="AE31" s="121">
        <f t="shared" si="34"/>
        <v>46167</v>
      </c>
      <c r="AF31" s="231" t="str">
        <f t="shared" si="11"/>
        <v>Férié - Lundi de Pentecôte  NPB</v>
      </c>
      <c r="AG31" s="232" t="str">
        <f t="shared" si="11"/>
        <v>Férié - Lundi de Pentecôte  NPB</v>
      </c>
      <c r="AH31" s="232" t="str">
        <f t="shared" si="11"/>
        <v>Férié - Lundi de Pentecôte  NPB</v>
      </c>
      <c r="AI31" s="45" t="str">
        <f t="shared" si="11"/>
        <v xml:space="preserve"> Férié NPB - Lundi de Pentecôte / Whit Monday</v>
      </c>
      <c r="AJ31" s="88" t="str">
        <f t="shared" si="45"/>
        <v/>
      </c>
      <c r="AK31" s="32" t="str">
        <f t="shared" si="21"/>
        <v/>
      </c>
      <c r="AL31" s="29">
        <f t="shared" si="36"/>
        <v>46198</v>
      </c>
      <c r="AM31" s="231" t="str">
        <f t="shared" si="12"/>
        <v xml:space="preserve"> PGE2/MSc1 - Jury - Partiels (CLA)                                                                                                     PGE2/MSc1 - Deadline envoi sujets - rattrap. Sem.2 (CLA) (Ateliers)  </v>
      </c>
      <c r="AN31" s="232" t="str">
        <f t="shared" si="12"/>
        <v xml:space="preserve"> BACH1 + IBBA - Rattrapages SEM2                                                                                           BACH2 - Rattrapages SEM2</v>
      </c>
      <c r="AO31" s="232" t="str">
        <f t="shared" si="12"/>
        <v/>
      </c>
      <c r="AP31" s="45" t="str">
        <f t="shared" si="12"/>
        <v/>
      </c>
      <c r="AQ31" s="88" t="str">
        <f t="shared" si="37"/>
        <v/>
      </c>
      <c r="AR31" s="32" t="str">
        <f t="shared" si="22"/>
        <v/>
      </c>
      <c r="AS31" s="29">
        <f t="shared" si="38"/>
        <v>46228</v>
      </c>
      <c r="AT31" s="377"/>
      <c r="AU31" s="379"/>
      <c r="AV31" s="379"/>
      <c r="AW31" s="45" t="str">
        <f t="shared" si="13"/>
        <v xml:space="preserve"> CONGES ÉTÉ ENSEIGNANTS</v>
      </c>
      <c r="AX31" s="88" t="str">
        <f t="shared" si="39"/>
        <v/>
      </c>
      <c r="AY31" s="32" t="str">
        <f t="shared" si="23"/>
        <v/>
      </c>
      <c r="AZ31" s="29">
        <f t="shared" si="40"/>
        <v>46259</v>
      </c>
      <c r="BA31" s="231" t="str">
        <f t="shared" si="14"/>
        <v xml:space="preserve"> PGE2/MSc1 - Rattrapages SEM2 (ALT)</v>
      </c>
      <c r="BB31" s="232" t="str">
        <f t="shared" si="14"/>
        <v/>
      </c>
      <c r="BC31" s="232" t="str">
        <f t="shared" si="14"/>
        <v xml:space="preserve"> DESSMI1 - Rattrapages SEM2 (ALT)
DESSMI2 ED - Rattrapages SEM2 (ALT)</v>
      </c>
      <c r="BD31" s="45" t="str">
        <f t="shared" si="14"/>
        <v/>
      </c>
      <c r="BE31" s="88" t="str">
        <f t="shared" si="41"/>
        <v/>
      </c>
      <c r="BF31" s="32" t="str">
        <f t="shared" si="24"/>
        <v/>
      </c>
      <c r="BG31" s="29">
        <f t="shared" si="42"/>
        <v>46290</v>
      </c>
      <c r="BH31" s="231" t="str">
        <f t="shared" si="15"/>
        <v xml:space="preserve"> PGE2/MSc1 -  Jury - rattrap. Sem.1 (ALT.)                                                                         PGE2/MSc1 - Jury - Sem.2 (ALT.)                                                             </v>
      </c>
      <c r="BI31" s="232" t="str">
        <f t="shared" si="15"/>
        <v/>
      </c>
      <c r="BJ31" s="232" t="str">
        <f t="shared" si="15"/>
        <v xml:space="preserve"> DESSMI2 - Jury annuel</v>
      </c>
      <c r="BK31" s="45" t="str">
        <f t="shared" si="15"/>
        <v/>
      </c>
    </row>
    <row r="32" spans="1:63" s="23" customFormat="1" ht="393" customHeight="1" thickBot="1" x14ac:dyDescent="0.25">
      <c r="A32" s="88">
        <f t="shared" si="25"/>
        <v>5</v>
      </c>
      <c r="B32" s="32" t="str">
        <f t="shared" si="16"/>
        <v/>
      </c>
      <c r="C32" s="116">
        <f t="shared" si="26"/>
        <v>46048</v>
      </c>
      <c r="D32" s="231" t="str">
        <f t="shared" si="7"/>
        <v xml:space="preserve"> PGE2/MSc1 - Deadline saisie des notes CF - Sem.1            </v>
      </c>
      <c r="E32" s="232" t="str">
        <f t="shared" si="7"/>
        <v xml:space="preserve"> BACH2 - Deadline saisie des notes CF - Sem.1                                                                                                         BACH3 (P1) - Deadline saisie des notes CF - Sem.1 (CLA + ALT)                                                                                              BACH3 ET (P2) - Deadline saisie des notes CF - Sem.1 </v>
      </c>
      <c r="F32" s="336" t="str">
        <f t="shared" si="7"/>
        <v xml:space="preserve"> DESSMI1 - Deadline saisie des notes CF - Sem.1 (CLA + ALT)      </v>
      </c>
      <c r="G32" s="242" t="str">
        <f t="shared" si="7"/>
        <v/>
      </c>
      <c r="H32" s="88" t="str">
        <f>IF(J32&lt;&gt;"",IF(WEEKDAY(J32,2)=1,WEEKNUM(J32,21),""),"")</f>
        <v/>
      </c>
      <c r="I32" s="32" t="str">
        <f t="shared" si="17"/>
        <v/>
      </c>
      <c r="J32" s="29">
        <f t="shared" si="28"/>
        <v>46079</v>
      </c>
      <c r="K32" s="376"/>
      <c r="L32" s="378"/>
      <c r="M32" s="378"/>
      <c r="N32" s="48" t="str">
        <f t="shared" si="8"/>
        <v xml:space="preserve"> CONGÉS HIVER ENSEIGNANTS</v>
      </c>
      <c r="O32" s="88" t="str">
        <f t="shared" si="29"/>
        <v/>
      </c>
      <c r="P32" s="32" t="str">
        <f t="shared" si="18"/>
        <v/>
      </c>
      <c r="Q32" s="29">
        <f t="shared" si="30"/>
        <v>46107</v>
      </c>
      <c r="R32" s="231" t="str">
        <f t="shared" si="9"/>
        <v xml:space="preserve"> PGE3/MSc2 - Commission - Sem.1 (ALT)    </v>
      </c>
      <c r="S32" s="232" t="str">
        <f t="shared" si="9"/>
        <v/>
      </c>
      <c r="T32" s="232" t="str">
        <f t="shared" si="9"/>
        <v/>
      </c>
      <c r="U32" s="45" t="str">
        <f t="shared" si="9"/>
        <v/>
      </c>
      <c r="V32" s="88" t="str">
        <f t="shared" si="31"/>
        <v/>
      </c>
      <c r="W32" s="32" t="str">
        <f t="shared" si="19"/>
        <v/>
      </c>
      <c r="X32" s="29">
        <f t="shared" si="32"/>
        <v>46138</v>
      </c>
      <c r="Y32" s="231" t="str">
        <f t="shared" si="10"/>
        <v/>
      </c>
      <c r="Z32" s="232" t="str">
        <f t="shared" si="10"/>
        <v/>
      </c>
      <c r="AA32" s="232" t="str">
        <f t="shared" si="10"/>
        <v/>
      </c>
      <c r="AB32" s="45" t="str">
        <f t="shared" si="10"/>
        <v/>
      </c>
      <c r="AC32" s="88" t="str">
        <f>IF(AE32&lt;&gt;"",IF(WEEKDAY(AE32,2)=1,WEEKNUM(AE32,21),""),"")</f>
        <v/>
      </c>
      <c r="AD32" s="32" t="str">
        <f t="shared" si="20"/>
        <v/>
      </c>
      <c r="AE32" s="116">
        <f t="shared" si="34"/>
        <v>46168</v>
      </c>
      <c r="AF32" s="231" t="str">
        <f t="shared" si="11"/>
        <v xml:space="preserve"> PGE2/MSc1 - Partiels TC - Sem.2 (CLA)                                                                          </v>
      </c>
      <c r="AG32" s="232" t="str">
        <f t="shared" si="11"/>
        <v xml:space="preserve"> BACH1 + IBBA - Deadline valid. Info. - rattrap. - Sem.2 (LV)
BACH2 - Deadline saisie des notes CF - Sem.2                                                                                   BACH2 - Deadline saisie des notes - rattrap. Sem.1                                                                        BACH2 - Deadline valid. Info. - rattrap. - Sem.2 (LV)
BACH3 (P1) - Rattrap - Sem.1 (CLA + ALT)                                                                                                  BACH3 ET (P2) - Deadline saisie des notes CF - Sem.2 </v>
      </c>
      <c r="AH32" s="232" t="str">
        <f t="shared" si="11"/>
        <v xml:space="preserve"> DESSMI1 - Rattrapages SEM1 - CLA   </v>
      </c>
      <c r="AI32" s="45" t="str">
        <f t="shared" si="11"/>
        <v/>
      </c>
      <c r="AJ32" s="88" t="str">
        <f>IF(AL32&lt;&gt;"",IF(WEEKDAY(AL32,2)=1,WEEKNUM(AL32,21),""),"")</f>
        <v/>
      </c>
      <c r="AK32" s="32" t="str">
        <f t="shared" si="21"/>
        <v/>
      </c>
      <c r="AL32" s="29">
        <f t="shared" si="36"/>
        <v>46199</v>
      </c>
      <c r="AM32" s="231" t="str">
        <f t="shared" si="12"/>
        <v/>
      </c>
      <c r="AN32" s="232" t="str">
        <f t="shared" si="12"/>
        <v xml:space="preserve"> BACH1 + IBBA - Rattrapages SEM2                                                                                           BACH2 - Rattrapages SEM2</v>
      </c>
      <c r="AO32" s="232" t="str">
        <f t="shared" si="12"/>
        <v/>
      </c>
      <c r="AP32" s="45" t="str">
        <f t="shared" si="12"/>
        <v/>
      </c>
      <c r="AQ32" s="88" t="str">
        <f>IF(AS32&lt;&gt;"",IF(WEEKDAY(AS32,2)=1,WEEKNUM(AS32,21),""),"")</f>
        <v/>
      </c>
      <c r="AR32" s="32" t="str">
        <f t="shared" si="22"/>
        <v/>
      </c>
      <c r="AS32" s="29">
        <f t="shared" si="38"/>
        <v>46229</v>
      </c>
      <c r="AT32" s="231" t="str">
        <f t="shared" si="13"/>
        <v>CONGES ÉTÉ NPB</v>
      </c>
      <c r="AU32" s="232" t="str">
        <f t="shared" si="13"/>
        <v>CONGES ÉTÉ NP</v>
      </c>
      <c r="AV32" s="232" t="str">
        <f t="shared" si="13"/>
        <v>CONGES ÉTÉ NPB</v>
      </c>
      <c r="AW32" s="45" t="str">
        <f t="shared" si="13"/>
        <v xml:space="preserve"> CONGES ÉTÉ ENSEIGNANTS</v>
      </c>
      <c r="AX32" s="88" t="str">
        <f t="shared" si="39"/>
        <v/>
      </c>
      <c r="AY32" s="32" t="str">
        <f t="shared" si="23"/>
        <v/>
      </c>
      <c r="AZ32" s="29">
        <f t="shared" si="40"/>
        <v>46260</v>
      </c>
      <c r="BA32" s="231" t="str">
        <f t="shared" si="14"/>
        <v xml:space="preserve"> PGE2/MSc1 - Rattrapages SEM2 (ALT)</v>
      </c>
      <c r="BB32" s="232" t="str">
        <f t="shared" si="14"/>
        <v/>
      </c>
      <c r="BC32" s="232" t="str">
        <f t="shared" si="14"/>
        <v xml:space="preserve"> DESSMI1 - Rattrapages SEM2 (ALT)
DESSMI2 ED - Rattrapages SEM2 (ALT)</v>
      </c>
      <c r="BD32" s="45" t="str">
        <f t="shared" si="14"/>
        <v xml:space="preserve"> Jury MIEX annuel</v>
      </c>
      <c r="BE32" s="88" t="str">
        <f t="shared" si="41"/>
        <v/>
      </c>
      <c r="BF32" s="32" t="str">
        <f t="shared" si="24"/>
        <v/>
      </c>
      <c r="BG32" s="29">
        <f t="shared" si="42"/>
        <v>46291</v>
      </c>
      <c r="BH32" s="231" t="str">
        <f t="shared" si="15"/>
        <v/>
      </c>
      <c r="BI32" s="232" t="str">
        <f t="shared" si="15"/>
        <v/>
      </c>
      <c r="BJ32" s="232" t="str">
        <f t="shared" si="15"/>
        <v/>
      </c>
      <c r="BK32" s="45" t="str">
        <f t="shared" si="15"/>
        <v/>
      </c>
    </row>
    <row r="33" spans="1:63" s="23" customFormat="1" ht="325.14999999999998" customHeight="1" thickBot="1" x14ac:dyDescent="0.25">
      <c r="A33" s="88" t="str">
        <f t="shared" si="25"/>
        <v/>
      </c>
      <c r="B33" s="32" t="str">
        <f t="shared" si="16"/>
        <v/>
      </c>
      <c r="C33" s="116">
        <f t="shared" si="26"/>
        <v>46049</v>
      </c>
      <c r="D33" s="231" t="str">
        <f t="shared" si="7"/>
        <v/>
      </c>
      <c r="E33" s="232" t="str">
        <f t="shared" si="7"/>
        <v/>
      </c>
      <c r="F33" s="336" t="str">
        <f t="shared" si="7"/>
        <v/>
      </c>
      <c r="G33" s="242" t="str">
        <f t="shared" si="7"/>
        <v/>
      </c>
      <c r="H33" s="88" t="str">
        <f t="shared" si="27"/>
        <v/>
      </c>
      <c r="I33" s="32" t="str">
        <f t="shared" si="17"/>
        <v/>
      </c>
      <c r="J33" s="29">
        <f t="shared" si="28"/>
        <v>46080</v>
      </c>
      <c r="K33" s="376"/>
      <c r="L33" s="378"/>
      <c r="M33" s="378"/>
      <c r="N33" s="45" t="str">
        <f t="shared" si="8"/>
        <v xml:space="preserve"> CONGÉS HIVER ENSEIGNANTS</v>
      </c>
      <c r="O33" s="88" t="str">
        <f>IF(Q33&lt;&gt;"",IF(WEEKDAY(Q33,2)=1,WEEKNUM(Q33,21),""),"")</f>
        <v/>
      </c>
      <c r="P33" s="32" t="str">
        <f t="shared" si="18"/>
        <v/>
      </c>
      <c r="Q33" s="29">
        <f t="shared" si="30"/>
        <v>46108</v>
      </c>
      <c r="R33" s="231" t="str">
        <f t="shared" si="9"/>
        <v/>
      </c>
      <c r="S33" s="232" t="str">
        <f t="shared" si="9"/>
        <v/>
      </c>
      <c r="T33" s="232" t="str">
        <f t="shared" si="9"/>
        <v/>
      </c>
      <c r="U33" s="45" t="str">
        <f t="shared" si="9"/>
        <v/>
      </c>
      <c r="V33" s="88">
        <f t="shared" si="31"/>
        <v>18</v>
      </c>
      <c r="W33" s="32" t="str">
        <f t="shared" si="19"/>
        <v/>
      </c>
      <c r="X33" s="116">
        <f t="shared" si="32"/>
        <v>46139</v>
      </c>
      <c r="Y33" s="231" t="str">
        <f t="shared" si="10"/>
        <v xml:space="preserve">  PGE2/MSc1 -  Deadline valid. Info. - SPE4 - Sem.2 (partiels + rattrapages) (CLA + ALT)</v>
      </c>
      <c r="Z33" s="232" t="str">
        <f t="shared" si="10"/>
        <v xml:space="preserve"> BACH2 - Partiels TC - Sem.2                                                                                                         BACH3 ET (P2) - Partiels TC - Sem.2                                                                                                                               </v>
      </c>
      <c r="AA33" s="232" t="str">
        <f t="shared" si="10"/>
        <v/>
      </c>
      <c r="AB33" s="45" t="str">
        <f t="shared" si="10"/>
        <v/>
      </c>
      <c r="AC33" s="88" t="str">
        <f t="shared" si="33"/>
        <v/>
      </c>
      <c r="AD33" s="32" t="str">
        <f t="shared" si="20"/>
        <v/>
      </c>
      <c r="AE33" s="116">
        <f t="shared" si="34"/>
        <v>46169</v>
      </c>
      <c r="AF33" s="231" t="str">
        <f t="shared" ref="AF33:AI37" si="46">IF(IFERROR(VLOOKUP($AE33,EVENEMENTS,COLUMN(AF$6)-(7*(MONTH($AE33)+IF(YEAR($AE33)&lt;&gt;YEAR($C$7),5,0)-MONTH($C$7))),FALSE),"")&lt;&gt;"",IFERROR(IF(VLOOKUP($AE33,EVENEMENTS,IF(AF$6="Services",3,2),FALSE)="","",VLOOKUP($AE33,EVENEMENTS,IF(AF$6="Services",3,2),FALSE)),"") &amp; " " &amp; IFERROR(VLOOKUP($AE33,EVENEMENTS,COLUMN(AF$6)-(7*(MONTH($AE33)+IF(YEAR($AE33)&lt;&gt;YEAR($C$7),5,0)-MONTH($C$7))),FALSE),""),"")</f>
        <v xml:space="preserve"> PGE2/MSc1 - Partiels TC - Sem.2 (CLA)    
PGE2/MSc1 - Deadline envoi sujets - partiels + rattrapages TC - Sem.2 (ALT)</v>
      </c>
      <c r="AG33" s="232" t="str">
        <f t="shared" si="46"/>
        <v xml:space="preserve">  BACH3 (P1) - Rattrap - Sem.1 (CLA + ALT)                                                                                                                                                       BACH3 ET (P2) - Deadline envoi sujets - rattrap. Sem.2 (LV)                                                 </v>
      </c>
      <c r="AH33" s="232" t="str">
        <f t="shared" si="46"/>
        <v xml:space="preserve"> DESSMI1 - Rattrapages SEM1 - CLA                                                                                DESSMI1 -  Deadline envoi sujets - partiels + rattrapages TC - Sem.2 (ALT)                                                                                                                                                                                                   DESSMI2 ED -  Deadline envoi sujets - partiels + rattrapages TC - Sem.2 (ALT)                                                                               </v>
      </c>
      <c r="AI33" s="45" t="str">
        <f t="shared" si="46"/>
        <v/>
      </c>
      <c r="AJ33" s="88" t="str">
        <f t="shared" ref="AJ33:AJ36" si="47">IF(AL33&lt;&gt;"",IF(WEEKDAY(AL33,2)=1,WEEKNUM(AL33,21),""),"")</f>
        <v/>
      </c>
      <c r="AK33" s="32" t="str">
        <f t="shared" si="21"/>
        <v/>
      </c>
      <c r="AL33" s="29">
        <f t="shared" si="36"/>
        <v>46200</v>
      </c>
      <c r="AM33" s="231" t="str">
        <f t="shared" si="12"/>
        <v/>
      </c>
      <c r="AN33" s="232" t="str">
        <f t="shared" si="12"/>
        <v/>
      </c>
      <c r="AO33" s="232" t="str">
        <f t="shared" si="12"/>
        <v/>
      </c>
      <c r="AP33" s="45" t="str">
        <f t="shared" si="12"/>
        <v/>
      </c>
      <c r="AQ33" s="88">
        <f t="shared" si="37"/>
        <v>31</v>
      </c>
      <c r="AR33" s="32" t="str">
        <f t="shared" si="22"/>
        <v/>
      </c>
      <c r="AS33" s="29">
        <f t="shared" si="38"/>
        <v>46230</v>
      </c>
      <c r="AT33" s="375" t="str">
        <f t="shared" si="13"/>
        <v>CONGES ÉTÉ NPB</v>
      </c>
      <c r="AU33" s="373" t="str">
        <f t="shared" si="13"/>
        <v>CONGES ÉTÉ NP</v>
      </c>
      <c r="AV33" s="373" t="str">
        <f t="shared" si="13"/>
        <v>CONGES ÉTÉ NPB</v>
      </c>
      <c r="AW33" s="45" t="str">
        <f t="shared" si="13"/>
        <v xml:space="preserve"> CONGES ÉTÉ ENSEIGNANTS</v>
      </c>
      <c r="AX33" s="88" t="str">
        <f t="shared" si="39"/>
        <v/>
      </c>
      <c r="AY33" s="32" t="str">
        <f t="shared" si="23"/>
        <v/>
      </c>
      <c r="AZ33" s="29">
        <f t="shared" si="40"/>
        <v>46261</v>
      </c>
      <c r="BA33" s="231" t="str">
        <f t="shared" si="14"/>
        <v xml:space="preserve"> PGE2/MSc1 - Rattrapages SEM2 (ALT)</v>
      </c>
      <c r="BB33" s="232" t="str">
        <f t="shared" si="14"/>
        <v/>
      </c>
      <c r="BC33" s="232" t="str">
        <f t="shared" si="14"/>
        <v xml:space="preserve"> DESSMI1 - Rattrapages SEM2 (ALT)
DESSMI2 ED - Rattrapages SEM2 (ALT)</v>
      </c>
      <c r="BD33" s="45" t="str">
        <f t="shared" si="14"/>
        <v/>
      </c>
      <c r="BE33" s="88" t="str">
        <f>IF(BG33&lt;&gt;"",IF(WEEKDAY(BG33,2)=1,WEEKNUM(BG33,21),""),"")</f>
        <v/>
      </c>
      <c r="BF33" s="32" t="str">
        <f t="shared" si="24"/>
        <v/>
      </c>
      <c r="BG33" s="29">
        <f t="shared" si="42"/>
        <v>46292</v>
      </c>
      <c r="BH33" s="231" t="str">
        <f t="shared" si="15"/>
        <v/>
      </c>
      <c r="BI33" s="232" t="str">
        <f t="shared" si="15"/>
        <v/>
      </c>
      <c r="BJ33" s="232" t="str">
        <f t="shared" si="15"/>
        <v/>
      </c>
      <c r="BK33" s="45" t="str">
        <f t="shared" si="15"/>
        <v/>
      </c>
    </row>
    <row r="34" spans="1:63" s="23" customFormat="1" ht="326.45" customHeight="1" thickBot="1" x14ac:dyDescent="0.25">
      <c r="A34" s="88" t="str">
        <f>IF(C34&lt;&gt;"",IF(WEEKDAY(C34,2)=1,WEEKNUM(C34,21),""),"")</f>
        <v/>
      </c>
      <c r="B34" s="32" t="str">
        <f t="shared" si="16"/>
        <v/>
      </c>
      <c r="C34" s="116">
        <f t="shared" si="26"/>
        <v>46050</v>
      </c>
      <c r="D34" s="231" t="str">
        <f t="shared" si="7"/>
        <v xml:space="preserve"> PGE3/MSc2 - Deadline saisie des notes CF -TC - Sem.1 (CLA)    </v>
      </c>
      <c r="E34" s="232" t="str">
        <f t="shared" si="7"/>
        <v/>
      </c>
      <c r="F34" s="336" t="str">
        <f t="shared" si="7"/>
        <v xml:space="preserve"> DESSMI2 - Deadline saisie des notes CF TC - Sem.1  (CLA + ALT)</v>
      </c>
      <c r="G34" s="242" t="str">
        <f t="shared" si="7"/>
        <v/>
      </c>
      <c r="H34" s="89" t="str">
        <f t="shared" si="27"/>
        <v/>
      </c>
      <c r="I34" s="60" t="str">
        <f t="shared" si="17"/>
        <v/>
      </c>
      <c r="J34" s="31">
        <f t="shared" si="28"/>
        <v>46081</v>
      </c>
      <c r="K34" s="380"/>
      <c r="L34" s="374"/>
      <c r="M34" s="374"/>
      <c r="N34" s="51" t="str">
        <f t="shared" si="8"/>
        <v xml:space="preserve"> CONGÉS HIVER ENSEIGNANTS</v>
      </c>
      <c r="O34" s="88" t="str">
        <f t="shared" si="29"/>
        <v/>
      </c>
      <c r="P34" s="32" t="str">
        <f t="shared" si="18"/>
        <v/>
      </c>
      <c r="Q34" s="29">
        <f t="shared" si="30"/>
        <v>46109</v>
      </c>
      <c r="R34" s="231" t="str">
        <f t="shared" si="9"/>
        <v xml:space="preserve">  </v>
      </c>
      <c r="S34" s="232" t="str">
        <f t="shared" si="9"/>
        <v/>
      </c>
      <c r="T34" s="232" t="str">
        <f t="shared" si="9"/>
        <v/>
      </c>
      <c r="U34" s="45" t="str">
        <f t="shared" si="9"/>
        <v/>
      </c>
      <c r="V34" s="88" t="str">
        <f t="shared" si="31"/>
        <v/>
      </c>
      <c r="W34" s="32" t="str">
        <f t="shared" si="19"/>
        <v/>
      </c>
      <c r="X34" s="116">
        <f t="shared" si="32"/>
        <v>46140</v>
      </c>
      <c r="Y34" s="231" t="str">
        <f t="shared" si="10"/>
        <v xml:space="preserve"> PGE1 - Deadline envoi sujets - partiels + rattrapages - Sem.2                                                         PGE2/MSc1 - Deadline saisie des notes SPE3 - Sem.2                                                             PGE2/MSc1 - Deadline valid. Info. - partiels + rattrapages TC - Sem.2 (CLA)    </v>
      </c>
      <c r="Z34" s="232" t="str">
        <f t="shared" si="10"/>
        <v xml:space="preserve"> BACH2 - Partiels TC - Sem.2                                                                                                                           BACH3 ET (P2) - Partiels TC - Sem.2         </v>
      </c>
      <c r="AA34" s="232" t="str">
        <f t="shared" si="10"/>
        <v xml:space="preserve"> DESSMI1 -  Deadline saisie des notes SPE3 - Sem.2 (CLA + ALT) 
DESSMI2 ED - Deadline saisie des notes SPE3 - Sem.2 (CLA + ALT)            </v>
      </c>
      <c r="AB34" s="45" t="str">
        <f t="shared" si="10"/>
        <v/>
      </c>
      <c r="AC34" s="88" t="str">
        <f t="shared" si="33"/>
        <v/>
      </c>
      <c r="AD34" s="32" t="str">
        <f t="shared" si="20"/>
        <v/>
      </c>
      <c r="AE34" s="116">
        <f t="shared" si="34"/>
        <v>46170</v>
      </c>
      <c r="AF34" s="231" t="str">
        <f t="shared" si="46"/>
        <v xml:space="preserve"> PGE2/MSc1 - Partiels TC - Sem.2 (CLA)                                                          </v>
      </c>
      <c r="AG34" s="232" t="str">
        <f t="shared" si="46"/>
        <v xml:space="preserve">  BACH3 (P1) - Rattrap - Sem.1 (CLA + ALT)                                                                                                                                                       BACH3 ET (P2) - Commission</v>
      </c>
      <c r="AH34" s="232" t="str">
        <f t="shared" si="46"/>
        <v xml:space="preserve"> DESSMI1 - Rattrapages SEM1 - CLA</v>
      </c>
      <c r="AI34" s="45" t="str">
        <f t="shared" si="46"/>
        <v/>
      </c>
      <c r="AJ34" s="88" t="str">
        <f t="shared" si="47"/>
        <v/>
      </c>
      <c r="AK34" s="32" t="str">
        <f t="shared" si="21"/>
        <v/>
      </c>
      <c r="AL34" s="29">
        <f t="shared" si="36"/>
        <v>46201</v>
      </c>
      <c r="AM34" s="231" t="str">
        <f t="shared" si="12"/>
        <v/>
      </c>
      <c r="AN34" s="232" t="str">
        <f t="shared" si="12"/>
        <v/>
      </c>
      <c r="AO34" s="232" t="str">
        <f t="shared" si="12"/>
        <v/>
      </c>
      <c r="AP34" s="45" t="str">
        <f t="shared" si="12"/>
        <v/>
      </c>
      <c r="AQ34" s="88" t="str">
        <f t="shared" si="37"/>
        <v/>
      </c>
      <c r="AR34" s="32" t="str">
        <f t="shared" si="22"/>
        <v/>
      </c>
      <c r="AS34" s="29">
        <f t="shared" si="38"/>
        <v>46231</v>
      </c>
      <c r="AT34" s="376"/>
      <c r="AU34" s="378"/>
      <c r="AV34" s="378"/>
      <c r="AW34" s="45" t="str">
        <f t="shared" si="13"/>
        <v xml:space="preserve"> CONGES ÉTÉ ENSEIGNANTS</v>
      </c>
      <c r="AX34" s="88" t="str">
        <f t="shared" si="39"/>
        <v/>
      </c>
      <c r="AY34" s="32" t="str">
        <f t="shared" si="23"/>
        <v/>
      </c>
      <c r="AZ34" s="29">
        <f t="shared" si="40"/>
        <v>46262</v>
      </c>
      <c r="BA34" s="231" t="str">
        <f t="shared" si="14"/>
        <v xml:space="preserve"> PGE2/MSc1 - Rattrapages SEM2 (ALT)</v>
      </c>
      <c r="BB34" s="232" t="str">
        <f t="shared" si="14"/>
        <v/>
      </c>
      <c r="BC34" s="232" t="str">
        <f t="shared" si="14"/>
        <v xml:space="preserve"> DESSMI1 - Rattrapages SEM2 (ALT)
DESSMI2 ED - Rattrapages SEM2 (ALT)</v>
      </c>
      <c r="BD34" s="45" t="str">
        <f t="shared" si="14"/>
        <v xml:space="preserve"> Séminaire de Rentrée</v>
      </c>
      <c r="BE34" s="88">
        <f t="shared" si="41"/>
        <v>40</v>
      </c>
      <c r="BF34" s="32" t="str">
        <f t="shared" si="24"/>
        <v/>
      </c>
      <c r="BG34" s="29">
        <f t="shared" si="42"/>
        <v>46293</v>
      </c>
      <c r="BH34" s="231" t="str">
        <f t="shared" si="15"/>
        <v/>
      </c>
      <c r="BI34" s="232" t="str">
        <f t="shared" si="15"/>
        <v/>
      </c>
      <c r="BJ34" s="232" t="str">
        <f t="shared" si="15"/>
        <v/>
      </c>
      <c r="BK34" s="45" t="str">
        <f t="shared" si="15"/>
        <v/>
      </c>
    </row>
    <row r="35" spans="1:63" s="23" customFormat="1" ht="156.75" customHeight="1" thickBot="1" x14ac:dyDescent="0.25">
      <c r="A35" s="88" t="str">
        <f t="shared" si="25"/>
        <v/>
      </c>
      <c r="B35" s="32" t="str">
        <f t="shared" si="16"/>
        <v/>
      </c>
      <c r="C35" s="116">
        <f>IF(C34&lt;&gt;"",IF(MONTH(C34)=MONTH(C34+1),C34+1,""),"")</f>
        <v>46051</v>
      </c>
      <c r="D35" s="233" t="str">
        <f t="shared" si="7"/>
        <v/>
      </c>
      <c r="E35" s="234" t="str">
        <f t="shared" si="7"/>
        <v/>
      </c>
      <c r="F35" s="335" t="str">
        <f t="shared" si="7"/>
        <v xml:space="preserve"> MIEX1 - Voir avec Bologne pour rattrap. à distance          </v>
      </c>
      <c r="G35" s="332" t="str">
        <f t="shared" si="7"/>
        <v/>
      </c>
      <c r="H35" s="1"/>
      <c r="I35" s="1"/>
      <c r="J35" s="1"/>
      <c r="K35" s="1"/>
      <c r="L35" s="1"/>
      <c r="M35" s="1"/>
      <c r="N35" s="1"/>
      <c r="O35" s="88" t="str">
        <f t="shared" si="29"/>
        <v/>
      </c>
      <c r="P35" s="32" t="str">
        <f t="shared" si="18"/>
        <v/>
      </c>
      <c r="Q35" s="29">
        <f>IF(Q34&lt;&gt;"",IF(MONTH(Q34)=MONTH(Q34+1),Q34+1,""),"")</f>
        <v>46110</v>
      </c>
      <c r="R35" s="231" t="str">
        <f t="shared" si="9"/>
        <v/>
      </c>
      <c r="S35" s="232" t="str">
        <f t="shared" si="9"/>
        <v/>
      </c>
      <c r="T35" s="232" t="str">
        <f t="shared" si="9"/>
        <v/>
      </c>
      <c r="U35" s="45" t="str">
        <f t="shared" si="9"/>
        <v/>
      </c>
      <c r="V35" s="88" t="str">
        <f t="shared" si="31"/>
        <v/>
      </c>
      <c r="W35" s="32" t="str">
        <f t="shared" si="19"/>
        <v/>
      </c>
      <c r="X35" s="116">
        <f>IF(X34&lt;&gt;"",IF(MONTH(X34)=MONTH(X34+1),X34+1,""),"")</f>
        <v>46141</v>
      </c>
      <c r="Y35" s="231" t="str">
        <f t="shared" si="10"/>
        <v/>
      </c>
      <c r="Z35" s="232" t="str">
        <f t="shared" si="10"/>
        <v xml:space="preserve"> BACH2 - Partiels TC - Sem.2                                                                                                       BACH3 (P1) - Deadline valid. Info. - rattrap. - Sem.1 (LV) (CLA + ALT)                                                                               BACH3 ET (P2) - Partiels TC - Sem.2         </v>
      </c>
      <c r="AA35" s="232" t="str">
        <f t="shared" si="10"/>
        <v/>
      </c>
      <c r="AB35" s="45" t="str">
        <f t="shared" si="10"/>
        <v/>
      </c>
      <c r="AC35" s="88" t="str">
        <f t="shared" si="33"/>
        <v/>
      </c>
      <c r="AD35" s="32" t="str">
        <f t="shared" si="20"/>
        <v/>
      </c>
      <c r="AE35" s="116">
        <f>IF(AE34&lt;&gt;"",IF(MONTH(AE34)=MONTH(AE34+1),AE34+1,""),"")</f>
        <v>46171</v>
      </c>
      <c r="AF35" s="231" t="str">
        <f t="shared" si="46"/>
        <v xml:space="preserve"> PGE2/MSc1 - Partiels TC - Sem.2 (CLA)    </v>
      </c>
      <c r="AG35" s="232" t="str">
        <f t="shared" si="46"/>
        <v xml:space="preserve">  BACH3 (P1) - Rattrap - Sem.1 (CLA + ALT)</v>
      </c>
      <c r="AH35" s="232" t="str">
        <f t="shared" si="46"/>
        <v xml:space="preserve"> DESSMI1 - Rattrapages SEM1 - CLA </v>
      </c>
      <c r="AI35" s="45" t="str">
        <f t="shared" si="46"/>
        <v/>
      </c>
      <c r="AJ35" s="88">
        <f t="shared" si="47"/>
        <v>27</v>
      </c>
      <c r="AK35" s="32" t="str">
        <f t="shared" si="21"/>
        <v/>
      </c>
      <c r="AL35" s="29">
        <f>IF(AL34&lt;&gt;"",IF(MONTH(AL34)=MONTH(AL34+1),AL34+1,""),"")</f>
        <v>46202</v>
      </c>
      <c r="AM35" s="231" t="str">
        <f t="shared" si="12"/>
        <v/>
      </c>
      <c r="AN35" s="232" t="str">
        <f t="shared" si="12"/>
        <v/>
      </c>
      <c r="AO35" s="232" t="str">
        <f t="shared" si="12"/>
        <v/>
      </c>
      <c r="AP35" s="45" t="str">
        <f t="shared" si="12"/>
        <v/>
      </c>
      <c r="AQ35" s="88" t="str">
        <f>IF(AS35&lt;&gt;"",IF(WEEKDAY(AS35,2)=1,WEEKNUM(AS35,21),""),"")</f>
        <v/>
      </c>
      <c r="AR35" s="32" t="str">
        <f t="shared" si="22"/>
        <v/>
      </c>
      <c r="AS35" s="29">
        <f>IF(AS34&lt;&gt;"",IF(MONTH(AS34)=MONTH(AS34+1),AS34+1,""),"")</f>
        <v>46232</v>
      </c>
      <c r="AT35" s="376"/>
      <c r="AU35" s="378"/>
      <c r="AV35" s="378"/>
      <c r="AW35" s="45" t="str">
        <f t="shared" si="13"/>
        <v xml:space="preserve"> CONGES ÉTÉ ENSEIGNANTS</v>
      </c>
      <c r="AX35" s="88" t="str">
        <f>IF(AZ35&lt;&gt;"",IF(WEEKDAY(AZ35,2)=1,WEEKNUM(AZ35,21),""),"")</f>
        <v/>
      </c>
      <c r="AY35" s="32" t="str">
        <f t="shared" si="23"/>
        <v/>
      </c>
      <c r="AZ35" s="29">
        <f>IF(AZ34&lt;&gt;"",IF(MONTH(AZ34)=MONTH(AZ34+1),AZ34+1,""),"")</f>
        <v>46263</v>
      </c>
      <c r="BA35" s="231" t="str">
        <f t="shared" si="14"/>
        <v/>
      </c>
      <c r="BB35" s="232" t="str">
        <f t="shared" si="14"/>
        <v/>
      </c>
      <c r="BC35" s="232" t="str">
        <f t="shared" si="14"/>
        <v/>
      </c>
      <c r="BD35" s="45" t="str">
        <f t="shared" si="14"/>
        <v/>
      </c>
      <c r="BE35" s="88" t="str">
        <f t="shared" si="41"/>
        <v/>
      </c>
      <c r="BF35" s="32" t="str">
        <f t="shared" si="24"/>
        <v/>
      </c>
      <c r="BG35" s="29">
        <f>IF(BG34&lt;&gt;"",IF(MONTH(BG34)=MONTH(BG34+1),BG34+1,""),"")</f>
        <v>46294</v>
      </c>
      <c r="BH35" s="231" t="str">
        <f t="shared" si="15"/>
        <v/>
      </c>
      <c r="BI35" s="232" t="str">
        <f t="shared" si="15"/>
        <v/>
      </c>
      <c r="BJ35" s="232" t="str">
        <f t="shared" si="15"/>
        <v/>
      </c>
      <c r="BK35" s="45" t="str">
        <f t="shared" si="15"/>
        <v/>
      </c>
    </row>
    <row r="36" spans="1:63" s="23" customFormat="1" ht="204.75" customHeight="1" thickBot="1" x14ac:dyDescent="0.25">
      <c r="A36" s="88" t="str">
        <f t="shared" si="25"/>
        <v/>
      </c>
      <c r="B36" s="32" t="str">
        <f t="shared" si="16"/>
        <v/>
      </c>
      <c r="C36" s="116">
        <f t="shared" si="26"/>
        <v>46052</v>
      </c>
      <c r="D36" s="231" t="str">
        <f t="shared" si="7"/>
        <v/>
      </c>
      <c r="E36" s="232" t="str">
        <f t="shared" si="7"/>
        <v/>
      </c>
      <c r="F36" s="336" t="str">
        <f t="shared" si="7"/>
        <v/>
      </c>
      <c r="G36" s="242" t="str">
        <f t="shared" si="7"/>
        <v/>
      </c>
      <c r="H36" s="1"/>
      <c r="I36" s="1"/>
      <c r="J36" s="1"/>
      <c r="K36" s="1"/>
      <c r="L36" s="1"/>
      <c r="M36" s="1"/>
      <c r="N36" s="1"/>
      <c r="O36" s="88">
        <f>IF(Q36&lt;&gt;"",IF(WEEKDAY(Q36,2)=1,WEEKNUM(Q36,21),""),"")</f>
        <v>14</v>
      </c>
      <c r="P36" s="32" t="str">
        <f t="shared" si="18"/>
        <v/>
      </c>
      <c r="Q36" s="29">
        <f t="shared" si="30"/>
        <v>46111</v>
      </c>
      <c r="R36" s="231" t="str">
        <f t="shared" si="9"/>
        <v xml:space="preserve"> PGE1 - Deadline saisie des notes - rattrap. Sem.1                                                   PGE2/MSc1 - Deadline saisie des notes - rattrap. Sem.1 (CLA)   </v>
      </c>
      <c r="S36" s="232" t="str">
        <f t="shared" si="9"/>
        <v/>
      </c>
      <c r="T36" s="232" t="str">
        <f t="shared" si="9"/>
        <v/>
      </c>
      <c r="U36" s="45" t="str">
        <f t="shared" si="9"/>
        <v/>
      </c>
      <c r="V36" s="88" t="str">
        <f t="shared" si="31"/>
        <v/>
      </c>
      <c r="W36" s="32" t="str">
        <f t="shared" si="19"/>
        <v/>
      </c>
      <c r="X36" s="117">
        <f t="shared" si="32"/>
        <v>46142</v>
      </c>
      <c r="Y36" s="235" t="str">
        <f t="shared" si="10"/>
        <v/>
      </c>
      <c r="Z36" s="236" t="str">
        <f t="shared" si="10"/>
        <v xml:space="preserve"> BACH2 - Partiels TC - Sem.2                                                                                            BACH3 ET (P2) - Partiels TC - Sem.2         </v>
      </c>
      <c r="AA36" s="236" t="str">
        <f t="shared" si="10"/>
        <v/>
      </c>
      <c r="AB36" s="51" t="str">
        <f t="shared" si="10"/>
        <v/>
      </c>
      <c r="AC36" s="88" t="str">
        <f t="shared" si="33"/>
        <v/>
      </c>
      <c r="AD36" s="32" t="str">
        <f t="shared" si="20"/>
        <v/>
      </c>
      <c r="AE36" s="29">
        <f t="shared" si="34"/>
        <v>46172</v>
      </c>
      <c r="AF36" s="231" t="str">
        <f t="shared" si="46"/>
        <v/>
      </c>
      <c r="AG36" s="232" t="str">
        <f t="shared" si="46"/>
        <v/>
      </c>
      <c r="AH36" s="232" t="str">
        <f t="shared" si="46"/>
        <v/>
      </c>
      <c r="AI36" s="45" t="str">
        <f t="shared" si="46"/>
        <v/>
      </c>
      <c r="AJ36" s="88" t="str">
        <f t="shared" si="47"/>
        <v/>
      </c>
      <c r="AK36" s="32" t="str">
        <f t="shared" si="21"/>
        <v/>
      </c>
      <c r="AL36" s="56">
        <f t="shared" si="36"/>
        <v>46203</v>
      </c>
      <c r="AM36" s="237" t="str">
        <f t="shared" si="12"/>
        <v/>
      </c>
      <c r="AN36" s="238" t="str">
        <f t="shared" si="12"/>
        <v/>
      </c>
      <c r="AO36" s="238" t="str">
        <f t="shared" si="12"/>
        <v/>
      </c>
      <c r="AP36" s="212" t="str">
        <f t="shared" si="12"/>
        <v/>
      </c>
      <c r="AQ36" s="88" t="str">
        <f t="shared" si="37"/>
        <v/>
      </c>
      <c r="AR36" s="32" t="str">
        <f t="shared" si="22"/>
        <v/>
      </c>
      <c r="AS36" s="29">
        <f t="shared" si="38"/>
        <v>46233</v>
      </c>
      <c r="AT36" s="376"/>
      <c r="AU36" s="378"/>
      <c r="AV36" s="378"/>
      <c r="AW36" s="45" t="str">
        <f t="shared" si="13"/>
        <v xml:space="preserve"> CONGES ÉTÉ ENSEIGNANTS </v>
      </c>
      <c r="AX36" s="88" t="str">
        <f t="shared" si="39"/>
        <v/>
      </c>
      <c r="AY36" s="32" t="str">
        <f t="shared" si="23"/>
        <v/>
      </c>
      <c r="AZ36" s="56">
        <f t="shared" si="40"/>
        <v>46264</v>
      </c>
      <c r="BA36" s="237" t="str">
        <f t="shared" si="14"/>
        <v/>
      </c>
      <c r="BB36" s="238" t="str">
        <f t="shared" si="14"/>
        <v/>
      </c>
      <c r="BC36" s="238" t="str">
        <f t="shared" si="14"/>
        <v/>
      </c>
      <c r="BD36" s="212" t="str">
        <f t="shared" si="14"/>
        <v/>
      </c>
      <c r="BE36" s="88" t="str">
        <f t="shared" si="41"/>
        <v/>
      </c>
      <c r="BF36" s="32" t="str">
        <f t="shared" si="24"/>
        <v/>
      </c>
      <c r="BG36" s="31">
        <f t="shared" si="42"/>
        <v>46295</v>
      </c>
      <c r="BH36" s="235" t="str">
        <f t="shared" si="15"/>
        <v/>
      </c>
      <c r="BI36" s="236" t="str">
        <f t="shared" si="15"/>
        <v/>
      </c>
      <c r="BJ36" s="236" t="str">
        <f t="shared" si="15"/>
        <v/>
      </c>
      <c r="BK36" s="51" t="str">
        <f t="shared" si="15"/>
        <v/>
      </c>
    </row>
    <row r="37" spans="1:63" s="23" customFormat="1" ht="265.14999999999998" customHeight="1" thickBot="1" x14ac:dyDescent="0.25">
      <c r="A37" s="219" t="str">
        <f t="shared" si="25"/>
        <v/>
      </c>
      <c r="B37" s="60" t="str">
        <f t="shared" si="16"/>
        <v/>
      </c>
      <c r="C37" s="117">
        <f t="shared" si="26"/>
        <v>46053</v>
      </c>
      <c r="D37" s="235" t="str">
        <f t="shared" si="7"/>
        <v/>
      </c>
      <c r="E37" s="236" t="str">
        <f t="shared" si="7"/>
        <v/>
      </c>
      <c r="F37" s="337" t="str">
        <f t="shared" si="7"/>
        <v/>
      </c>
      <c r="G37" s="333" t="str">
        <f t="shared" si="7"/>
        <v/>
      </c>
      <c r="H37" s="1"/>
      <c r="I37" s="1"/>
      <c r="J37" s="1"/>
      <c r="K37" s="1"/>
      <c r="L37" s="1"/>
      <c r="M37" s="1"/>
      <c r="N37" s="1"/>
      <c r="O37" s="88" t="str">
        <f t="shared" si="29"/>
        <v/>
      </c>
      <c r="P37" s="60" t="str">
        <f t="shared" si="18"/>
        <v/>
      </c>
      <c r="Q37" s="31">
        <f t="shared" si="30"/>
        <v>46112</v>
      </c>
      <c r="R37" s="235" t="str">
        <f t="shared" si="9"/>
        <v/>
      </c>
      <c r="S37" s="236" t="str">
        <f t="shared" si="9"/>
        <v xml:space="preserve"> BACH2 - Deadline valid. Info. - rattrap. - Sem.1 (LV)</v>
      </c>
      <c r="T37" s="236" t="str">
        <f t="shared" si="9"/>
        <v/>
      </c>
      <c r="U37" s="51" t="str">
        <f t="shared" si="9"/>
        <v/>
      </c>
      <c r="V37" s="57" t="str">
        <f t="shared" ref="V37" si="48">IF(X37&lt;&gt;"",IF(WEEKDAY(X37,2)=1,WEEKNUM(X37,12),""),"")</f>
        <v/>
      </c>
      <c r="W37" s="58" t="e">
        <f t="shared" si="19"/>
        <v>#VALUE!</v>
      </c>
      <c r="X37" s="59" t="str">
        <f t="shared" si="32"/>
        <v/>
      </c>
      <c r="Y37" s="213" t="str">
        <f t="shared" si="10"/>
        <v/>
      </c>
      <c r="Z37" s="213" t="str">
        <f t="shared" si="10"/>
        <v/>
      </c>
      <c r="AA37" s="213" t="str">
        <f t="shared" si="10"/>
        <v/>
      </c>
      <c r="AB37" s="214" t="str">
        <f t="shared" si="10"/>
        <v/>
      </c>
      <c r="AC37" s="89" t="str">
        <f t="shared" si="33"/>
        <v/>
      </c>
      <c r="AD37" s="60" t="str">
        <f t="shared" si="20"/>
        <v/>
      </c>
      <c r="AE37" s="31">
        <f t="shared" si="34"/>
        <v>46173</v>
      </c>
      <c r="AF37" s="235" t="str">
        <f t="shared" si="46"/>
        <v/>
      </c>
      <c r="AG37" s="236" t="str">
        <f t="shared" si="46"/>
        <v/>
      </c>
      <c r="AH37" s="236" t="str">
        <f t="shared" si="46"/>
        <v/>
      </c>
      <c r="AI37" s="51" t="str">
        <f t="shared" si="46"/>
        <v/>
      </c>
      <c r="AJ37" s="71" t="str">
        <f t="shared" ref="AJ37" si="49">IF(AL37&lt;&gt;"",IF(WEEKDAY(AL37,2)=1,WEEKNUM(AL37,12),""),"")</f>
        <v/>
      </c>
      <c r="AK37" s="58" t="e">
        <f t="shared" si="21"/>
        <v>#VALUE!</v>
      </c>
      <c r="AL37" s="61" t="str">
        <f t="shared" si="36"/>
        <v/>
      </c>
      <c r="AM37" s="61" t="str">
        <f t="shared" ref="AM37:AP37" si="50">IF(IFERROR(VLOOKUP($X37,EVENEMENTS,COLUMN(AM$6)-(7*(MONTH($X37)+IF(YEAR($X37)&lt;&gt;YEAR($C$7),5,0)-MONTH($C$7))),FALSE),"")&lt;&gt;"",IFERROR(IF(VLOOKUP($X37,EVENEMENTS,IF(AM$6="Services",3,2),FALSE)="","",VLOOKUP($X37,EVENEMENTS,IF(AM$6="Services",3,2),FALSE)),"") &amp; " " &amp; IFERROR(VLOOKUP($X37,EVENEMENTS,COLUMN(AM$6)-(7*(MONTH($X37)+IF(YEAR($X37)&lt;&gt;YEAR($C$7),5,0)-MONTH($C$7))),FALSE),""),"")</f>
        <v/>
      </c>
      <c r="AN37" s="61" t="str">
        <f t="shared" si="50"/>
        <v/>
      </c>
      <c r="AO37" s="61" t="str">
        <f t="shared" si="50"/>
        <v/>
      </c>
      <c r="AP37" s="216" t="str">
        <f t="shared" si="50"/>
        <v/>
      </c>
      <c r="AQ37" s="88" t="str">
        <f t="shared" si="37"/>
        <v/>
      </c>
      <c r="AR37" s="60" t="str">
        <f t="shared" si="22"/>
        <v/>
      </c>
      <c r="AS37" s="31">
        <f t="shared" si="38"/>
        <v>46234</v>
      </c>
      <c r="AT37" s="380"/>
      <c r="AU37" s="374"/>
      <c r="AV37" s="374"/>
      <c r="AW37" s="51" t="str">
        <f t="shared" si="13"/>
        <v xml:space="preserve"> CONGES ÉTÉ ENSEIGNANTS</v>
      </c>
      <c r="AX37" s="88">
        <f t="shared" si="39"/>
        <v>36</v>
      </c>
      <c r="AY37" s="32" t="str">
        <f t="shared" si="23"/>
        <v/>
      </c>
      <c r="AZ37" s="31">
        <f t="shared" si="40"/>
        <v>46265</v>
      </c>
      <c r="BA37" s="235" t="str">
        <f t="shared" si="14"/>
        <v/>
      </c>
      <c r="BB37" s="236" t="str">
        <f t="shared" si="14"/>
        <v/>
      </c>
      <c r="BC37" s="236" t="str">
        <f t="shared" si="14"/>
        <v/>
      </c>
      <c r="BD37" s="51" t="str">
        <f t="shared" si="14"/>
        <v/>
      </c>
      <c r="BE37" s="217"/>
      <c r="BF37" s="61"/>
      <c r="BG37" s="218"/>
      <c r="BH37" s="64"/>
      <c r="BI37" s="64"/>
      <c r="BJ37" s="64"/>
      <c r="BK37" s="64"/>
    </row>
    <row r="38" spans="1:63" s="23" customFormat="1" ht="34.9" customHeight="1" x14ac:dyDescent="0.2">
      <c r="A38" s="64"/>
      <c r="B38" s="64"/>
      <c r="D38" s="73"/>
      <c r="E38" s="73"/>
      <c r="F38" s="80"/>
      <c r="G38" s="76"/>
      <c r="H38" s="77"/>
      <c r="I38" s="78"/>
      <c r="K38" s="73"/>
      <c r="L38" s="91"/>
      <c r="M38" s="92"/>
      <c r="N38" s="92"/>
      <c r="O38" s="76"/>
      <c r="P38" s="76"/>
      <c r="Q38" s="75"/>
      <c r="R38" s="62"/>
      <c r="S38" s="62"/>
      <c r="T38" s="62"/>
      <c r="U38" s="61"/>
      <c r="Y38" s="73"/>
      <c r="Z38" s="80"/>
      <c r="AA38" s="80"/>
      <c r="AB38" s="80"/>
      <c r="AC38" s="78"/>
      <c r="AD38" s="78"/>
      <c r="AE38" s="80"/>
      <c r="AF38" s="84"/>
      <c r="AG38" s="80"/>
      <c r="AH38" s="80"/>
      <c r="AI38" s="80"/>
      <c r="AJ38" s="1"/>
      <c r="AK38" s="64"/>
      <c r="AL38" s="1"/>
      <c r="AM38" s="1"/>
      <c r="AN38" s="3"/>
      <c r="AO38" s="3"/>
      <c r="AP38" s="3"/>
      <c r="AQ38" s="61"/>
      <c r="AR38" s="61"/>
      <c r="AS38" s="74"/>
      <c r="AT38" s="62"/>
      <c r="AU38" s="62"/>
      <c r="AV38" s="62"/>
      <c r="AW38" s="62"/>
      <c r="AX38" s="68"/>
      <c r="AY38" s="61"/>
      <c r="AZ38" s="74"/>
      <c r="BA38" s="62"/>
      <c r="BB38" s="62"/>
      <c r="BC38" s="62"/>
      <c r="BD38" s="62"/>
      <c r="BF38" s="3"/>
      <c r="BH38" s="3"/>
      <c r="BI38" s="3"/>
      <c r="BJ38" s="3"/>
    </row>
    <row r="39" spans="1:63" s="23" customFormat="1" ht="34.9" customHeight="1" x14ac:dyDescent="0.2">
      <c r="A39" s="64"/>
      <c r="B39" s="64"/>
      <c r="D39" s="73"/>
      <c r="E39" s="79"/>
      <c r="F39" s="80"/>
      <c r="G39" s="80"/>
      <c r="H39" s="77"/>
      <c r="I39" s="78"/>
      <c r="K39" s="73"/>
      <c r="L39" s="81"/>
      <c r="M39" s="81"/>
      <c r="N39" s="81"/>
      <c r="O39" s="81"/>
      <c r="P39" s="81"/>
      <c r="Q39" s="81"/>
      <c r="U39" s="64"/>
      <c r="Y39" s="73"/>
      <c r="Z39" s="81"/>
      <c r="AA39" s="81"/>
      <c r="AC39" s="81"/>
      <c r="AD39" s="81"/>
      <c r="AE39" s="81"/>
      <c r="AG39" s="80"/>
      <c r="AH39" s="80"/>
      <c r="AI39" s="80"/>
      <c r="AJ39" s="64"/>
      <c r="AK39" s="64"/>
      <c r="AQ39" s="64"/>
      <c r="AR39" s="64"/>
      <c r="AX39" s="69"/>
      <c r="AY39" s="64"/>
      <c r="BE39" s="3"/>
      <c r="BF39" s="3"/>
      <c r="BH39" s="3"/>
      <c r="BI39" s="3"/>
      <c r="BJ39" s="3"/>
    </row>
    <row r="40" spans="1:63" ht="39.6" customHeight="1" x14ac:dyDescent="0.2">
      <c r="D40" s="73"/>
      <c r="E40" s="73"/>
      <c r="F40" s="82"/>
      <c r="G40" s="82"/>
      <c r="H40" s="83"/>
      <c r="I40" s="83"/>
      <c r="K40" s="79"/>
      <c r="L40" s="82"/>
      <c r="M40" s="82"/>
      <c r="N40" s="83"/>
      <c r="O40" s="83"/>
      <c r="P40" s="83"/>
      <c r="Q40" s="82"/>
      <c r="Y40" s="73"/>
      <c r="Z40" s="82"/>
      <c r="AA40" s="82"/>
      <c r="AB40" s="82"/>
      <c r="AC40" s="83"/>
      <c r="AD40" s="83"/>
      <c r="AE40" s="82"/>
      <c r="AF40" s="114"/>
      <c r="AG40" s="82"/>
      <c r="AH40" s="82"/>
      <c r="AI40" s="82"/>
      <c r="AS40" s="73"/>
      <c r="AX40" s="6"/>
      <c r="AZ40" s="73"/>
      <c r="BA40" s="23"/>
      <c r="BB40" s="23"/>
      <c r="BC40" s="23"/>
      <c r="BD40" s="23"/>
      <c r="BE40" s="3"/>
      <c r="BF40" s="3"/>
    </row>
    <row r="41" spans="1:63" ht="34.9" customHeight="1" x14ac:dyDescent="0.2">
      <c r="D41" s="73"/>
      <c r="K41" s="113"/>
      <c r="Y41" s="113"/>
      <c r="AS41" s="114"/>
      <c r="AX41" s="6"/>
      <c r="AZ41" s="114"/>
    </row>
    <row r="42" spans="1:63" ht="31.5" x14ac:dyDescent="0.2">
      <c r="J42" s="3"/>
      <c r="K42" s="114"/>
      <c r="Y42" s="114"/>
      <c r="AX42" s="6"/>
    </row>
    <row r="43" spans="1:63" ht="118.5" customHeight="1" x14ac:dyDescent="0.2">
      <c r="J43" s="3"/>
    </row>
  </sheetData>
  <mergeCells count="44">
    <mergeCell ref="A2:BK2"/>
    <mergeCell ref="A4:D4"/>
    <mergeCell ref="H4:K4"/>
    <mergeCell ref="O4:R4"/>
    <mergeCell ref="V4:Y4"/>
    <mergeCell ref="AC4:AF4"/>
    <mergeCell ref="AJ4:AM4"/>
    <mergeCell ref="AQ4:AT4"/>
    <mergeCell ref="AX4:BA4"/>
    <mergeCell ref="BE4:BH4"/>
    <mergeCell ref="AJ5:AP5"/>
    <mergeCell ref="AQ5:AW5"/>
    <mergeCell ref="AX5:BD5"/>
    <mergeCell ref="BE5:BK5"/>
    <mergeCell ref="A5:G5"/>
    <mergeCell ref="H5:N5"/>
    <mergeCell ref="O5:U5"/>
    <mergeCell ref="V5:AB5"/>
    <mergeCell ref="AC5:AI5"/>
    <mergeCell ref="D8:D9"/>
    <mergeCell ref="E8:E9"/>
    <mergeCell ref="F8:F9"/>
    <mergeCell ref="K29:K34"/>
    <mergeCell ref="L29:L34"/>
    <mergeCell ref="M29:M34"/>
    <mergeCell ref="Y19:Y24"/>
    <mergeCell ref="Z19:Z24"/>
    <mergeCell ref="AA19:AA24"/>
    <mergeCell ref="Y26:Y31"/>
    <mergeCell ref="Z26:Z31"/>
    <mergeCell ref="AA26:AA31"/>
    <mergeCell ref="AT26:AT31"/>
    <mergeCell ref="AU26:AU31"/>
    <mergeCell ref="AV26:AV31"/>
    <mergeCell ref="AT33:AT37"/>
    <mergeCell ref="AU33:AU37"/>
    <mergeCell ref="AV33:AV37"/>
    <mergeCell ref="AV21:AV22"/>
    <mergeCell ref="BA9:BA14"/>
    <mergeCell ref="BB9:BB14"/>
    <mergeCell ref="BC9:BC14"/>
    <mergeCell ref="BA16:BA20"/>
    <mergeCell ref="BB16:BB20"/>
    <mergeCell ref="BC16:BC20"/>
  </mergeCells>
  <conditionalFormatting sqref="C7:C37">
    <cfRule type="expression" dxfId="145" priority="391">
      <formula>WEEKDAY(C7,2)=7</formula>
    </cfRule>
    <cfRule type="expression" dxfId="144" priority="389">
      <formula>OR(TEXT(C7,"jj/mm")="01/01",TEXT(C7,"jj/mm")="01/11",TEXT(C7,"jj/mm")="11/11",TEXT(C7,"jj/mm")="14/07",TEXT(C7,"jj/mm")="15/08",TEXT(C7,"jj/mm")="01/05",TEXT(C7,"jj/mm")="25/12",TEXT(C7,"jj/mm")="08/05")</formula>
    </cfRule>
  </conditionalFormatting>
  <conditionalFormatting sqref="C8:C37">
    <cfRule type="expression" dxfId="143" priority="388">
      <formula>WEEKDAY(C8,2)=7</formula>
    </cfRule>
    <cfRule type="expression" dxfId="142" priority="387">
      <formula>OR(TEXT(C8,"jj/mm")="01/01",TEXT(C8,"jj/mm")="01/11",TEXT(C8,"jj/mm")="11/11",TEXT(C8,"jj/mm")="14/07",TEXT(C8,"jj/mm")="15/08",TEXT(C8,"jj/mm")="01/05",TEXT(C8,"jj/mm")="25/12",TEXT(C8,"jj/mm")="08/05")</formula>
    </cfRule>
  </conditionalFormatting>
  <conditionalFormatting sqref="D7:D8 D10:D37">
    <cfRule type="expression" dxfId="141" priority="355">
      <formula>D7&lt;&gt;""</formula>
    </cfRule>
  </conditionalFormatting>
  <conditionalFormatting sqref="D7:G8 G9 D10:G37">
    <cfRule type="expression" dxfId="140" priority="194">
      <formula>WEEKDAY($C7,2)=7</formula>
    </cfRule>
    <cfRule type="expression" dxfId="139" priority="193">
      <formula>OR(TEXT($C7,"jj/mm")="01/01",TEXT($C7,"jj/mm")="01/11",TEXT($C7,"jj/mm")="11/11",TEXT($C7,"jj/mm")="14/07",TEXT($C7,"jj/mm")="15/08",TEXT($C7,"jj/mm")="01/05",TEXT($C7,"jj/mm")="25/12",TEXT($C7,"jj/mm")="08/05")</formula>
    </cfRule>
  </conditionalFormatting>
  <conditionalFormatting sqref="E7:E8 E10:E37">
    <cfRule type="expression" dxfId="138" priority="390">
      <formula>E7&lt;&gt;""</formula>
    </cfRule>
  </conditionalFormatting>
  <conditionalFormatting sqref="E7:G8 G9 E10:G37">
    <cfRule type="expression" dxfId="137" priority="195">
      <formula>OR(TEXT($D7,"jj/mm")="01/01",TEXT($D7,"jj/mm")="01/11",TEXT($D7,"jj/mm")="11/11",TEXT($D7,"jj/mm")="14/07",TEXT($D7,"jj/mm")="15/08",TEXT($D7,"jj/mm")="01/05",TEXT($D7,"jj/mm")="25/12",TEXT($D7,"jj/mm")="08/05")</formula>
    </cfRule>
    <cfRule type="expression" dxfId="136" priority="196">
      <formula>WEEKDAY($D7,2)=7</formula>
    </cfRule>
  </conditionalFormatting>
  <conditionalFormatting sqref="F7:F8 F10:F37">
    <cfRule type="expression" dxfId="135" priority="354">
      <formula>F7&lt;&gt;""</formula>
    </cfRule>
  </conditionalFormatting>
  <conditionalFormatting sqref="J7:J34">
    <cfRule type="expression" dxfId="134" priority="371">
      <formula>WEEKDAY(J7,2)=7</formula>
    </cfRule>
    <cfRule type="expression" dxfId="133" priority="370">
      <formula>OR(TEXT(J7,"jj/mm")="01/01",TEXT(J7,"jj/mm")="01/11",TEXT(J7,"jj/mm")="11/11",TEXT(J7,"jj/mm")="14/07",TEXT(J7,"jj/mm")="15/08",TEXT(J7,"jj/mm")="01/05",TEXT(J7,"jj/mm")="25/12",TEXT(J7,"jj/mm")="08/05")</formula>
    </cfRule>
  </conditionalFormatting>
  <conditionalFormatting sqref="K7:K29 M7:N29 N30:N34">
    <cfRule type="expression" dxfId="132" priority="361">
      <formula>WEEKDAY($J7,2)=7</formula>
    </cfRule>
  </conditionalFormatting>
  <conditionalFormatting sqref="K7:K29">
    <cfRule type="expression" dxfId="131" priority="363">
      <formula>K7&lt;&gt;""</formula>
    </cfRule>
  </conditionalFormatting>
  <conditionalFormatting sqref="K8:K29 M8:N29 N30:N34">
    <cfRule type="expression" dxfId="130" priority="384">
      <formula>OR(TEXT(J8,"jj/mm")="01/01",TEXT(J8,"jj/mm")="01/11",TEXT(J8,"jj/mm")="11/11",TEXT(J8,"jj/mm")="14/07",TEXT(J8,"jj/mm")="15/08",TEXT(J8,"jj/mm")="01/05",TEXT(J8,"jj/mm")="25/12",TEXT(J8,"jj/mm")="08/05")</formula>
    </cfRule>
    <cfRule type="expression" dxfId="129" priority="385">
      <formula>WEEKDAY(J8,2)=7</formula>
    </cfRule>
  </conditionalFormatting>
  <conditionalFormatting sqref="K7:N29 N30:N34">
    <cfRule type="expression" dxfId="128" priority="228">
      <formula>WEEKDAY(J7,2)=7</formula>
    </cfRule>
    <cfRule type="expression" dxfId="127" priority="227">
      <formula>OR(TEXT(J7,"jj/mm")="01/01",TEXT(J7,"jj/mm")="01/11",TEXT(J7,"jj/mm")="11/11",TEXT(J7,"jj/mm")="14/07",TEXT(J7,"jj/mm")="15/08",TEXT(J7,"jj/mm")="01/05",TEXT(J7,"jj/mm")="25/12",TEXT(J7,"jj/mm")="08/05")</formula>
    </cfRule>
    <cfRule type="expression" dxfId="126" priority="226">
      <formula>WEEKDAY($J7,2)=7</formula>
    </cfRule>
    <cfRule type="expression" dxfId="125" priority="225">
      <formula>OR(TEXT($J7,"jj/mm")="01/01",TEXT($J7,"jj/mm")="01/11",TEXT($J7,"jj/mm")="11/11",TEXT($J7,"jj/mm")="14/07",TEXT($J7,"jj/mm")="15/08",TEXT($J7,"jj/mm")="01/05",TEXT($J7,"jj/mm")="25/12",TEXT($J7,"jj/mm")="08/05")</formula>
    </cfRule>
  </conditionalFormatting>
  <conditionalFormatting sqref="L7:L29">
    <cfRule type="expression" dxfId="124" priority="229">
      <formula>L7&lt;&gt;""</formula>
    </cfRule>
  </conditionalFormatting>
  <conditionalFormatting sqref="M7:M29">
    <cfRule type="expression" dxfId="123" priority="386">
      <formula>M7&lt;&gt;""</formula>
    </cfRule>
  </conditionalFormatting>
  <conditionalFormatting sqref="M7:N29 N30:N34">
    <cfRule type="expression" dxfId="122" priority="230">
      <formula>OR(TEXT(L7,"jj/mm")="01/01",TEXT(L7,"jj/mm")="01/11",TEXT(L7,"jj/mm")="11/11",TEXT(L7,"jj/mm")="14/07",TEXT(L7,"jj/mm")="15/08",TEXT(L7,"jj/mm")="01/05",TEXT(L7,"jj/mm")="25/12",TEXT(L7,"jj/mm")="08/05")</formula>
    </cfRule>
    <cfRule type="expression" dxfId="121" priority="231">
      <formula>WEEKDAY(L7,2)=7</formula>
    </cfRule>
  </conditionalFormatting>
  <conditionalFormatting sqref="M8:N29 N30:N34 K8:K29">
    <cfRule type="expression" dxfId="120" priority="359">
      <formula>OR(TEXT($J8,"jj/mm")="01/01",TEXT($J8,"jj/mm")="01/11",TEXT($J8,"jj/mm")="11/11",TEXT($J8,"jj/mm")="14/07",TEXT($J8,"jj/mm")="15/08",TEXT($J8,"jj/mm")="01/05",TEXT($J8,"jj/mm")="25/12",TEXT($J8,"jj/mm")="08/05")</formula>
    </cfRule>
  </conditionalFormatting>
  <conditionalFormatting sqref="Q7:Q37">
    <cfRule type="expression" dxfId="119" priority="369">
      <formula>WEEKDAY(Q7,2)=7</formula>
    </cfRule>
    <cfRule type="expression" dxfId="118" priority="368">
      <formula>OR(TEXT(Q7,"jj/mm")="01/01",TEXT(Q7,"jj/mm")="01/11",TEXT(Q7,"jj/mm")="11/11",TEXT(Q7,"jj/mm")="14/07",TEXT(Q7,"jj/mm")="15/08",TEXT(Q7,"jj/mm")="01/05",TEXT(Q7,"jj/mm")="25/12",TEXT(Q7,"jj/mm")="08/05")</formula>
    </cfRule>
  </conditionalFormatting>
  <conditionalFormatting sqref="R7:R37">
    <cfRule type="expression" dxfId="117" priority="383">
      <formula>R7&lt;&gt;""</formula>
    </cfRule>
  </conditionalFormatting>
  <conditionalFormatting sqref="R7:U37">
    <cfRule type="expression" dxfId="116" priority="353">
      <formula>WEEKDAY($Q7,2)=7</formula>
    </cfRule>
    <cfRule type="expression" dxfId="115" priority="352">
      <formula>OR(TEXT($Q7,"jj/mm")="01/01",TEXT($Q7,"jj/mm")="01/11",TEXT($Q7,"jj/mm")="11/11",TEXT($Q7,"jj/mm")="14/07",TEXT($Q7,"jj/mm")="15/08",TEXT($Q7,"jj/mm")="01/05",TEXT($Q7,"jj/mm")="25/12",TEXT($Q7,"jj/mm")="08/05")</formula>
    </cfRule>
  </conditionalFormatting>
  <conditionalFormatting sqref="R8:U37">
    <cfRule type="expression" dxfId="114" priority="380">
      <formula>OR(TEXT(Q8,"jj/mm")="01/01",TEXT(Q8,"jj/mm")="01/11",TEXT(Q8,"jj/mm")="11/11",TEXT(Q8,"jj/mm")="14/07",TEXT(Q8,"jj/mm")="15/08",TEXT(Q8,"jj/mm")="01/05",TEXT(Q8,"jj/mm")="25/12",TEXT(Q8,"jj/mm")="08/05")</formula>
    </cfRule>
    <cfRule type="expression" dxfId="113" priority="381">
      <formula>WEEKDAY(Q8,2)=7</formula>
    </cfRule>
  </conditionalFormatting>
  <conditionalFormatting sqref="S7:S37">
    <cfRule type="expression" dxfId="112" priority="382">
      <formula>S7&lt;&gt;""</formula>
    </cfRule>
  </conditionalFormatting>
  <conditionalFormatting sqref="S7:U37">
    <cfRule type="expression" dxfId="111" priority="356">
      <formula>OR(TEXT(R7,"jj/mm")="01/01",TEXT(R7,"jj/mm")="01/11",TEXT(R7,"jj/mm")="11/11",TEXT(R7,"jj/mm")="14/07",TEXT(R7,"jj/mm")="15/08",TEXT(R7,"jj/mm")="01/05",TEXT(R7,"jj/mm")="25/12",TEXT(R7,"jj/mm")="08/05")</formula>
    </cfRule>
    <cfRule type="expression" dxfId="110" priority="357">
      <formula>WEEKDAY(R7,2)=7</formula>
    </cfRule>
  </conditionalFormatting>
  <conditionalFormatting sqref="T7:T37">
    <cfRule type="expression" dxfId="109" priority="358">
      <formula>T7&lt;&gt;""</formula>
    </cfRule>
  </conditionalFormatting>
  <conditionalFormatting sqref="X7:X37">
    <cfRule type="expression" dxfId="108" priority="367">
      <formula>WEEKDAY(X7,2)=7</formula>
    </cfRule>
    <cfRule type="expression" dxfId="107" priority="366">
      <formula>OR(TEXT(X7,"jj/mm")="01/01",TEXT(X7,"jj/mm")="01/11",TEXT(X7,"jj/mm")="11/11",TEXT(X7,"jj/mm")="14/07",TEXT(X7,"jj/mm")="15/08",TEXT(X7,"jj/mm")="01/05",TEXT(X7,"jj/mm")="25/12",TEXT(X7,"jj/mm")="08/05")</formula>
    </cfRule>
  </conditionalFormatting>
  <conditionalFormatting sqref="Y7:Y19 Y25:Y26 Y32:Y37">
    <cfRule type="expression" dxfId="106" priority="379">
      <formula>Y7&lt;&gt;""</formula>
    </cfRule>
  </conditionalFormatting>
  <conditionalFormatting sqref="Y7:AB19 AB20:AB24 Y25:AB26 AB27:AB31 Y32:AB37">
    <cfRule type="expression" dxfId="105" priority="347">
      <formula>OR(TEXT($X7,"jj/mm")="01/01",TEXT($X7,"jj/mm")="01/11",TEXT($X7,"jj/mm")="11/11",TEXT($X7,"jj/mm")="14/07",TEXT($X7,"jj/mm")="15/08",TEXT($X7,"jj/mm")="01/05",TEXT($X7,"jj/mm")="25/12",TEXT($X7,"jj/mm")="08/05")</formula>
    </cfRule>
    <cfRule type="expression" dxfId="104" priority="348">
      <formula>WEEKDAY($X7,2)=7</formula>
    </cfRule>
  </conditionalFormatting>
  <conditionalFormatting sqref="Y8:AB19 Y25:AB26 Y32:AB37 AB20:AB24 AB27:AB31">
    <cfRule type="expression" dxfId="103" priority="376">
      <formula>OR(TEXT(X8,"jj/mm")="01/01",TEXT(X8,"jj/mm")="01/11",TEXT(X8,"jj/mm")="11/11",TEXT(X8,"jj/mm")="14/07",TEXT(X8,"jj/mm")="15/08",TEXT(X8,"jj/mm")="01/05",TEXT(X8,"jj/mm")="25/12",TEXT(X8,"jj/mm")="08/05")</formula>
    </cfRule>
  </conditionalFormatting>
  <conditionalFormatting sqref="Y8:AB19 AB20:AB24 Y25:AB26 AB27:AB31 Y32:AB37">
    <cfRule type="expression" dxfId="102" priority="377">
      <formula>WEEKDAY(X8,2)=7</formula>
    </cfRule>
  </conditionalFormatting>
  <conditionalFormatting sqref="Z7:Z19 Z25:Z26 Z32:Z37">
    <cfRule type="expression" dxfId="101" priority="378">
      <formula>Z7&lt;&gt;""</formula>
    </cfRule>
  </conditionalFormatting>
  <conditionalFormatting sqref="Z7:AB19 AB20:AB24 Z25:AB26 AB27:AB31 Z32:AB37">
    <cfRule type="expression" dxfId="100" priority="350">
      <formula>WEEKDAY(Y7,2)=7</formula>
    </cfRule>
    <cfRule type="expression" dxfId="99" priority="349">
      <formula>OR(TEXT(Y7,"jj/mm")="01/01",TEXT(Y7,"jj/mm")="01/11",TEXT(Y7,"jj/mm")="11/11",TEXT(Y7,"jj/mm")="14/07",TEXT(Y7,"jj/mm")="15/08",TEXT(Y7,"jj/mm")="01/05",TEXT(Y7,"jj/mm")="25/12",TEXT(Y7,"jj/mm")="08/05")</formula>
    </cfRule>
  </conditionalFormatting>
  <conditionalFormatting sqref="AA7:AA19 AA25:AA26 AA32:AA37">
    <cfRule type="expression" dxfId="98" priority="351">
      <formula>AA7&lt;&gt;""</formula>
    </cfRule>
  </conditionalFormatting>
  <conditionalFormatting sqref="AE7:AE37">
    <cfRule type="expression" dxfId="97" priority="364">
      <formula>OR(TEXT(AE7,"jj/mm")="01/01",TEXT(AE7,"jj/mm")="01/11",TEXT(AE7,"jj/mm")="11/11",TEXT(AE7,"jj/mm")="14/07",TEXT(AE7,"jj/mm")="15/08",TEXT(AE7,"jj/mm")="01/05",TEXT(AE7,"jj/mm")="25/12",TEXT(AE7,"jj/mm")="08/05")</formula>
    </cfRule>
    <cfRule type="expression" dxfId="96" priority="365">
      <formula>WEEKDAY(AE7,2)=7</formula>
    </cfRule>
  </conditionalFormatting>
  <conditionalFormatting sqref="AF7:AF37">
    <cfRule type="expression" dxfId="95" priority="375">
      <formula>AF7&lt;&gt;""</formula>
    </cfRule>
  </conditionalFormatting>
  <conditionalFormatting sqref="AF7:AI37">
    <cfRule type="expression" dxfId="94" priority="343">
      <formula>WEEKDAY($AE7,2)=7</formula>
    </cfRule>
    <cfRule type="expression" dxfId="93" priority="342">
      <formula>OR(TEXT($AE7,"jj/mm")="01/01",TEXT($AE7,"jj/mm")="01/11",TEXT($AE7,"jj/mm")="11/11",TEXT($AE7,"jj/mm")="14/07",TEXT($AE7,"jj/mm")="15/08",TEXT($AE7,"jj/mm")="01/05",TEXT($AE7,"jj/mm")="25/12",TEXT($AE7,"jj/mm")="08/05")</formula>
    </cfRule>
  </conditionalFormatting>
  <conditionalFormatting sqref="AG7:AG37">
    <cfRule type="expression" dxfId="92" priority="374">
      <formula>AG7&lt;&gt;""</formula>
    </cfRule>
  </conditionalFormatting>
  <conditionalFormatting sqref="AG7:AI37">
    <cfRule type="expression" dxfId="91" priority="345">
      <formula>WEEKDAY(AF7,2)=7</formula>
    </cfRule>
    <cfRule type="expression" dxfId="90" priority="344">
      <formula>OR(TEXT(AF7,"jj/mm")="01/01",TEXT(AF7,"jj/mm")="01/11",TEXT(AF7,"jj/mm")="11/11",TEXT(AF7,"jj/mm")="14/07",TEXT(AF7,"jj/mm")="15/08",TEXT(AF7,"jj/mm")="01/05",TEXT(AF7,"jj/mm")="25/12",TEXT(AF7,"jj/mm")="08/05")</formula>
    </cfRule>
  </conditionalFormatting>
  <conditionalFormatting sqref="AH7:AH37">
    <cfRule type="expression" dxfId="89" priority="346">
      <formula>AH7&lt;&gt;""</formula>
    </cfRule>
  </conditionalFormatting>
  <conditionalFormatting sqref="AL7:AL36">
    <cfRule type="expression" dxfId="88" priority="190">
      <formula>WEEKDAY(AL7,2)=7</formula>
    </cfRule>
    <cfRule type="expression" dxfId="87" priority="189">
      <formula>OR(TEXT(AL7,"jj/mm")="01/01",TEXT(AL7,"jj/mm")="01/11",TEXT(AL7,"jj/mm")="11/11",TEXT(AL7,"jj/mm")="14/07",TEXT(AL7,"jj/mm")="15/08",TEXT(AL7,"jj/mm")="01/05",TEXT(AL7,"jj/mm")="25/12",TEXT(AL7,"jj/mm")="08/05")</formula>
    </cfRule>
  </conditionalFormatting>
  <conditionalFormatting sqref="AM7:AM36">
    <cfRule type="expression" dxfId="86" priority="192">
      <formula>AM7&lt;&gt;""</formula>
    </cfRule>
  </conditionalFormatting>
  <conditionalFormatting sqref="AM7:AP36">
    <cfRule type="expression" dxfId="85" priority="185">
      <formula>WEEKDAY($AL7,2)=7</formula>
    </cfRule>
    <cfRule type="expression" dxfId="84" priority="184">
      <formula>OR(TEXT($AL7,"jj/mm")="01/01",TEXT($AL7,"jj/mm")="01/11",TEXT($AL7,"jj/mm")="11/11",TEXT($AL7,"jj/mm")="14/07",TEXT($AL7,"jj/mm")="15/08",TEXT($AL7,"jj/mm")="01/05",TEXT($AL7,"jj/mm")="25/12",TEXT($AL7,"jj/mm")="08/05")</formula>
    </cfRule>
  </conditionalFormatting>
  <conditionalFormatting sqref="AN7:AN36">
    <cfRule type="expression" dxfId="83" priority="191">
      <formula>AN7&lt;&gt;""</formula>
    </cfRule>
  </conditionalFormatting>
  <conditionalFormatting sqref="AN7:AP36">
    <cfRule type="expression" dxfId="82" priority="187">
      <formula>WEEKDAY(AM7,2)=7</formula>
    </cfRule>
    <cfRule type="expression" dxfId="81" priority="186">
      <formula>OR(TEXT(AM7,"jj/mm")="01/01",TEXT(AM7,"jj/mm")="01/11",TEXT(AM7,"jj/mm")="11/11",TEXT(AM7,"jj/mm")="14/07",TEXT(AM7,"jj/mm")="15/08",TEXT(AM7,"jj/mm")="01/05",TEXT(AM7,"jj/mm")="25/12",TEXT(AM7,"jj/mm")="08/05")</formula>
    </cfRule>
  </conditionalFormatting>
  <conditionalFormatting sqref="AO7:AO36">
    <cfRule type="expression" dxfId="80" priority="188">
      <formula>AO7&lt;&gt;""</formula>
    </cfRule>
  </conditionalFormatting>
  <conditionalFormatting sqref="AS7:AS37">
    <cfRule type="expression" dxfId="79" priority="161">
      <formula>WEEKDAY(AS7,2)=7</formula>
    </cfRule>
    <cfRule type="expression" dxfId="78" priority="160">
      <formula>OR(TEXT(AS7,"jj/mm")="01/01",TEXT(AS7,"jj/mm")="01/11",TEXT(AS7,"jj/mm")="11/11",TEXT(AS7,"jj/mm")="14/07",TEXT(AS7,"jj/mm")="15/08",TEXT(AS7,"jj/mm")="01/05",TEXT(AS7,"jj/mm")="25/12",TEXT(AS7,"jj/mm")="08/05")</formula>
    </cfRule>
  </conditionalFormatting>
  <conditionalFormatting sqref="AT7:AT26 AT32:AT33">
    <cfRule type="expression" dxfId="77" priority="172">
      <formula>AT7&lt;&gt;""</formula>
    </cfRule>
  </conditionalFormatting>
  <conditionalFormatting sqref="AT7:AW11 AT12:AU12 AW12 AT13:AW15 AT16:AU16 AW16 AT17:AW18 AT19:AU19 AW19 AT20:AW21 AT22:AU24 AW22:AW24 AT25:AW25 AT26:AU26 AW26:AW31 AT32:AW32 AT33:AU33 AW33:AW37">
    <cfRule type="expression" dxfId="76" priority="164">
      <formula>OR(TEXT($AS7,"jj/mm")="01/01",TEXT($AS7,"jj/mm")="01/11",TEXT($AS7,"jj/mm")="11/11",TEXT($AS7,"jj/mm")="14/07",TEXT($AS7,"jj/mm")="15/08",TEXT($AS7,"jj/mm")="01/05",TEXT($AS7,"jj/mm")="25/12",TEXT($AS7,"jj/mm")="08/05")</formula>
    </cfRule>
    <cfRule type="expression" dxfId="75" priority="165">
      <formula>WEEKDAY($AS7,2)=7</formula>
    </cfRule>
  </conditionalFormatting>
  <conditionalFormatting sqref="AU7:AU26 AU32:AU33">
    <cfRule type="expression" dxfId="74" priority="171">
      <formula>AU7&lt;&gt;""</formula>
    </cfRule>
  </conditionalFormatting>
  <conditionalFormatting sqref="AU7:AW11 AU12 AW12 AU13:AW15 AU16 AW16 AU17:AW18 AU19 AW19 AU20:AW21 AU22:AU24 AW22:AW24 AU25:AW25 AU26 AW26:AW31 AU32:AW32 AU33 AW33:AW37">
    <cfRule type="expression" dxfId="73" priority="166">
      <formula>OR(TEXT(AT7,"jj/mm")="01/01",TEXT(AT7,"jj/mm")="01/11",TEXT(AT7,"jj/mm")="11/11",TEXT(AT7,"jj/mm")="14/07",TEXT(AT7,"jj/mm")="15/08",TEXT(AT7,"jj/mm")="01/05",TEXT(AT7,"jj/mm")="25/12",TEXT(AT7,"jj/mm")="08/05")</formula>
    </cfRule>
    <cfRule type="expression" dxfId="72" priority="167">
      <formula>WEEKDAY(AT7,2)=7</formula>
    </cfRule>
  </conditionalFormatting>
  <conditionalFormatting sqref="AV7:AV11 AV13:AV15 AV17:AV18 AV20:AV21 AV25 AV32">
    <cfRule type="expression" dxfId="71" priority="168">
      <formula>AV7&lt;&gt;""</formula>
    </cfRule>
  </conditionalFormatting>
  <conditionalFormatting sqref="AV12">
    <cfRule type="expression" dxfId="70" priority="40">
      <formula>AV12&lt;&gt;""</formula>
    </cfRule>
    <cfRule type="expression" dxfId="69" priority="39">
      <formula>WEEKDAY(AU12,2)=7</formula>
    </cfRule>
    <cfRule type="expression" dxfId="68" priority="38">
      <formula>OR(TEXT(AU12,"jj/mm")="01/01",TEXT(AU12,"jj/mm")="01/11",TEXT(AU12,"jj/mm")="11/11",TEXT(AU12,"jj/mm")="14/07",TEXT(AU12,"jj/mm")="15/08",TEXT(AU12,"jj/mm")="01/05",TEXT(AU12,"jj/mm")="25/12",TEXT(AU12,"jj/mm")="08/05")</formula>
    </cfRule>
    <cfRule type="expression" dxfId="67" priority="37">
      <formula>WEEKDAY($AZ12,2)=7</formula>
    </cfRule>
    <cfRule type="expression" dxfId="66" priority="36">
      <formula>OR(TEXT($AZ12,"jj/mm")="01/01",TEXT($AZ12,"jj/mm")="01/11",TEXT($AZ12,"jj/mm")="11/11",TEXT($AZ12,"jj/mm")="14/07",TEXT($AZ12,"jj/mm")="15/08",TEXT($AZ12,"jj/mm")="01/05",TEXT($AZ12,"jj/mm")="25/12",TEXT($AZ12,"jj/mm")="08/05")</formula>
    </cfRule>
  </conditionalFormatting>
  <conditionalFormatting sqref="AV16">
    <cfRule type="expression" dxfId="65" priority="34">
      <formula>WEEKDAY(AU16,2)=7</formula>
    </cfRule>
    <cfRule type="expression" dxfId="64" priority="33">
      <formula>OR(TEXT(AU16,"jj/mm")="01/01",TEXT(AU16,"jj/mm")="01/11",TEXT(AU16,"jj/mm")="11/11",TEXT(AU16,"jj/mm")="14/07",TEXT(AU16,"jj/mm")="15/08",TEXT(AU16,"jj/mm")="01/05",TEXT(AU16,"jj/mm")="25/12",TEXT(AU16,"jj/mm")="08/05")</formula>
    </cfRule>
    <cfRule type="expression" dxfId="63" priority="32">
      <formula>WEEKDAY($AZ16,2)=7</formula>
    </cfRule>
    <cfRule type="expression" dxfId="62" priority="31">
      <formula>OR(TEXT($AZ16,"jj/mm")="01/01",TEXT($AZ16,"jj/mm")="01/11",TEXT($AZ16,"jj/mm")="11/11",TEXT($AZ16,"jj/mm")="14/07",TEXT($AZ16,"jj/mm")="15/08",TEXT($AZ16,"jj/mm")="01/05",TEXT($AZ16,"jj/mm")="25/12",TEXT($AZ16,"jj/mm")="08/05")</formula>
    </cfRule>
    <cfRule type="expression" dxfId="61" priority="35">
      <formula>AV16&lt;&gt;""</formula>
    </cfRule>
  </conditionalFormatting>
  <conditionalFormatting sqref="AV19">
    <cfRule type="expression" dxfId="60" priority="27">
      <formula>WEEKDAY($AZ19,2)=7</formula>
    </cfRule>
    <cfRule type="expression" dxfId="59" priority="26">
      <formula>OR(TEXT($AZ19,"jj/mm")="01/01",TEXT($AZ19,"jj/mm")="01/11",TEXT($AZ19,"jj/mm")="11/11",TEXT($AZ19,"jj/mm")="14/07",TEXT($AZ19,"jj/mm")="15/08",TEXT($AZ19,"jj/mm")="01/05",TEXT($AZ19,"jj/mm")="25/12",TEXT($AZ19,"jj/mm")="08/05")</formula>
    </cfRule>
    <cfRule type="expression" dxfId="58" priority="28">
      <formula>OR(TEXT(AU19,"jj/mm")="01/01",TEXT(AU19,"jj/mm")="01/11",TEXT(AU19,"jj/mm")="11/11",TEXT(AU19,"jj/mm")="14/07",TEXT(AU19,"jj/mm")="15/08",TEXT(AU19,"jj/mm")="01/05",TEXT(AU19,"jj/mm")="25/12",TEXT(AU19,"jj/mm")="08/05")</formula>
    </cfRule>
    <cfRule type="expression" dxfId="57" priority="30">
      <formula>AV19&lt;&gt;""</formula>
    </cfRule>
    <cfRule type="expression" dxfId="56" priority="29">
      <formula>WEEKDAY(AU19,2)=7</formula>
    </cfRule>
  </conditionalFormatting>
  <conditionalFormatting sqref="AV23">
    <cfRule type="expression" dxfId="55" priority="2">
      <formula>WEEKDAY($AL23,2)=7</formula>
    </cfRule>
    <cfRule type="expression" dxfId="54" priority="4">
      <formula>WEEKDAY(AU23,2)=7</formula>
    </cfRule>
    <cfRule type="expression" dxfId="53" priority="3">
      <formula>OR(TEXT(AU23,"jj/mm")="01/01",TEXT(AU23,"jj/mm")="01/11",TEXT(AU23,"jj/mm")="11/11",TEXT(AU23,"jj/mm")="14/07",TEXT(AU23,"jj/mm")="15/08",TEXT(AU23,"jj/mm")="01/05",TEXT(AU23,"jj/mm")="25/12",TEXT(AU23,"jj/mm")="08/05")</formula>
    </cfRule>
    <cfRule type="expression" dxfId="52" priority="1">
      <formula>OR(TEXT($AL23,"jj/mm")="01/01",TEXT($AL23,"jj/mm")="01/11",TEXT($AL23,"jj/mm")="11/11",TEXT($AL23,"jj/mm")="14/07",TEXT($AL23,"jj/mm")="15/08",TEXT($AL23,"jj/mm")="01/05",TEXT($AL23,"jj/mm")="25/12",TEXT($AL23,"jj/mm")="08/05")</formula>
    </cfRule>
    <cfRule type="expression" dxfId="51" priority="5">
      <formula>AV23&lt;&gt;""</formula>
    </cfRule>
  </conditionalFormatting>
  <conditionalFormatting sqref="AV24">
    <cfRule type="expression" dxfId="50" priority="22">
      <formula>WEEKDAY($AZ24,2)=7</formula>
    </cfRule>
    <cfRule type="expression" dxfId="49" priority="21">
      <formula>OR(TEXT($AZ24,"jj/mm")="01/01",TEXT($AZ24,"jj/mm")="01/11",TEXT($AZ24,"jj/mm")="11/11",TEXT($AZ24,"jj/mm")="14/07",TEXT($AZ24,"jj/mm")="15/08",TEXT($AZ24,"jj/mm")="01/05",TEXT($AZ24,"jj/mm")="25/12",TEXT($AZ24,"jj/mm")="08/05")</formula>
    </cfRule>
    <cfRule type="expression" dxfId="48" priority="24">
      <formula>WEEKDAY(AU24,2)=7</formula>
    </cfRule>
    <cfRule type="expression" dxfId="47" priority="25">
      <formula>AV24&lt;&gt;""</formula>
    </cfRule>
    <cfRule type="expression" dxfId="46" priority="23">
      <formula>OR(TEXT(AU24,"jj/mm")="01/01",TEXT(AU24,"jj/mm")="01/11",TEXT(AU24,"jj/mm")="11/11",TEXT(AU24,"jj/mm")="14/07",TEXT(AU24,"jj/mm")="15/08",TEXT(AU24,"jj/mm")="01/05",TEXT(AU24,"jj/mm")="25/12",TEXT(AU24,"jj/mm")="08/05")</formula>
    </cfRule>
  </conditionalFormatting>
  <conditionalFormatting sqref="AV26">
    <cfRule type="expression" dxfId="45" priority="10">
      <formula>AV26&lt;&gt;""</formula>
    </cfRule>
    <cfRule type="expression" dxfId="44" priority="9">
      <formula>WEEKDAY(AU26,2)=7</formula>
    </cfRule>
    <cfRule type="expression" dxfId="43" priority="8">
      <formula>OR(TEXT(AU26,"jj/mm")="01/01",TEXT(AU26,"jj/mm")="01/11",TEXT(AU26,"jj/mm")="11/11",TEXT(AU26,"jj/mm")="14/07",TEXT(AU26,"jj/mm")="15/08",TEXT(AU26,"jj/mm")="01/05",TEXT(AU26,"jj/mm")="25/12",TEXT(AU26,"jj/mm")="08/05")</formula>
    </cfRule>
    <cfRule type="expression" dxfId="42" priority="7">
      <formula>WEEKDAY($AZ26,2)=7</formula>
    </cfRule>
    <cfRule type="expression" dxfId="41" priority="6">
      <formula>OR(TEXT($AZ26,"jj/mm")="01/01",TEXT($AZ26,"jj/mm")="01/11",TEXT($AZ26,"jj/mm")="11/11",TEXT($AZ26,"jj/mm")="14/07",TEXT($AZ26,"jj/mm")="15/08",TEXT($AZ26,"jj/mm")="01/05",TEXT($AZ26,"jj/mm")="25/12",TEXT($AZ26,"jj/mm")="08/05")</formula>
    </cfRule>
  </conditionalFormatting>
  <conditionalFormatting sqref="AV33">
    <cfRule type="expression" dxfId="40" priority="15">
      <formula>AV33&lt;&gt;""</formula>
    </cfRule>
    <cfRule type="expression" dxfId="39" priority="14">
      <formula>WEEKDAY(AU33,2)=7</formula>
    </cfRule>
    <cfRule type="expression" dxfId="38" priority="13">
      <formula>OR(TEXT(AU33,"jj/mm")="01/01",TEXT(AU33,"jj/mm")="01/11",TEXT(AU33,"jj/mm")="11/11",TEXT(AU33,"jj/mm")="14/07",TEXT(AU33,"jj/mm")="15/08",TEXT(AU33,"jj/mm")="01/05",TEXT(AU33,"jj/mm")="25/12",TEXT(AU33,"jj/mm")="08/05")</formula>
    </cfRule>
    <cfRule type="expression" dxfId="37" priority="11">
      <formula>OR(TEXT($AZ33,"jj/mm")="01/01",TEXT($AZ33,"jj/mm")="01/11",TEXT($AZ33,"jj/mm")="11/11",TEXT($AZ33,"jj/mm")="14/07",TEXT($AZ33,"jj/mm")="15/08",TEXT($AZ33,"jj/mm")="01/05",TEXT($AZ33,"jj/mm")="25/12",TEXT($AZ33,"jj/mm")="08/05")</formula>
    </cfRule>
    <cfRule type="expression" dxfId="36" priority="12">
      <formula>WEEKDAY($AZ33,2)=7</formula>
    </cfRule>
  </conditionalFormatting>
  <conditionalFormatting sqref="AZ7:AZ37">
    <cfRule type="expression" dxfId="35" priority="64">
      <formula>WEEKDAY(AZ7,2)=7</formula>
    </cfRule>
    <cfRule type="expression" dxfId="34" priority="63">
      <formula>OR(TEXT(AZ7,"jj/mm")="01/01",TEXT(AZ7,"jj/mm")="01/11",TEXT(AZ7,"jj/mm")="11/11",TEXT(AZ7,"jj/mm")="14/07",TEXT(AZ7,"jj/mm")="15/08",TEXT(AZ7,"jj/mm")="01/05",TEXT(AZ7,"jj/mm")="25/12",TEXT(AZ7,"jj/mm")="08/05")</formula>
    </cfRule>
  </conditionalFormatting>
  <conditionalFormatting sqref="BA7:BA9 BA15:BA16 BA21:BA37">
    <cfRule type="expression" dxfId="33" priority="154">
      <formula>BA7&lt;&gt;""</formula>
    </cfRule>
  </conditionalFormatting>
  <conditionalFormatting sqref="BA7:BD9 BD10:BD14 BA15:BD16 BD17:BD20 BA21:BD37">
    <cfRule type="expression" dxfId="32" priority="147">
      <formula>WEEKDAY($AZ7,2)=7</formula>
    </cfRule>
  </conditionalFormatting>
  <conditionalFormatting sqref="BA21:BD37 BA7:BD9 BD10:BD14 BA15:BD16 BD17:BD20">
    <cfRule type="expression" dxfId="31" priority="146">
      <formula>OR(TEXT($AZ7,"jj/mm")="01/01",TEXT($AZ7,"jj/mm")="01/11",TEXT($AZ7,"jj/mm")="11/11",TEXT($AZ7,"jj/mm")="14/07",TEXT($AZ7,"jj/mm")="15/08",TEXT($AZ7,"jj/mm")="01/05",TEXT($AZ7,"jj/mm")="25/12",TEXT($AZ7,"jj/mm")="08/05")</formula>
    </cfRule>
  </conditionalFormatting>
  <conditionalFormatting sqref="BA37:BD37">
    <cfRule type="expression" dxfId="30" priority="58">
      <formula>OR(TEXT($AL37,"jj/mm")="01/01",TEXT($AL37,"jj/mm")="01/11",TEXT($AL37,"jj/mm")="11/11",TEXT($AL37,"jj/mm")="14/07",TEXT($AL37,"jj/mm")="15/08",TEXT($AL37,"jj/mm")="01/05",TEXT($AL37,"jj/mm")="25/12",TEXT($AL37,"jj/mm")="08/05")</formula>
    </cfRule>
    <cfRule type="expression" dxfId="29" priority="59">
      <formula>WEEKDAY($AL37,2)=7</formula>
    </cfRule>
  </conditionalFormatting>
  <conditionalFormatting sqref="BB7:BB9 BB15:BB16 BB21:BB36">
    <cfRule type="expression" dxfId="28" priority="153">
      <formula>BB7&lt;&gt;""</formula>
    </cfRule>
  </conditionalFormatting>
  <conditionalFormatting sqref="BB37">
    <cfRule type="expression" dxfId="27" priority="65">
      <formula>BB37&lt;&gt;""</formula>
    </cfRule>
  </conditionalFormatting>
  <conditionalFormatting sqref="BB7:BD9 BD10:BD14 BB15:BD16 BD17:BD20 BB21:BD36">
    <cfRule type="expression" dxfId="26" priority="148">
      <formula>OR(TEXT(BA7,"jj/mm")="01/01",TEXT(BA7,"jj/mm")="01/11",TEXT(BA7,"jj/mm")="11/11",TEXT(BA7,"jj/mm")="14/07",TEXT(BA7,"jj/mm")="15/08",TEXT(BA7,"jj/mm")="01/05",TEXT(BA7,"jj/mm")="25/12",TEXT(BA7,"jj/mm")="08/05")</formula>
    </cfRule>
    <cfRule type="expression" dxfId="25" priority="149">
      <formula>WEEKDAY(BA7,2)=7</formula>
    </cfRule>
  </conditionalFormatting>
  <conditionalFormatting sqref="BB37:BD37">
    <cfRule type="expression" dxfId="24" priority="60">
      <formula>OR(TEXT(BA37,"jj/mm")="01/01",TEXT(BA37,"jj/mm")="01/11",TEXT(BA37,"jj/mm")="11/11",TEXT(BA37,"jj/mm")="14/07",TEXT(BA37,"jj/mm")="15/08",TEXT(BA37,"jj/mm")="01/05",TEXT(BA37,"jj/mm")="25/12",TEXT(BA37,"jj/mm")="08/05")</formula>
    </cfRule>
    <cfRule type="expression" dxfId="23" priority="61">
      <formula>WEEKDAY(BA37,2)=7</formula>
    </cfRule>
  </conditionalFormatting>
  <conditionalFormatting sqref="BC7:BC9 BC15:BC16 BC21:BC36">
    <cfRule type="expression" dxfId="22" priority="150">
      <formula>BC7&lt;&gt;""</formula>
    </cfRule>
  </conditionalFormatting>
  <conditionalFormatting sqref="BC37">
    <cfRule type="expression" dxfId="21" priority="62">
      <formula>BC37&lt;&gt;""</formula>
    </cfRule>
  </conditionalFormatting>
  <conditionalFormatting sqref="BG7:BG36">
    <cfRule type="expression" dxfId="20" priority="133">
      <formula>OR(TEXT(BG7,"jj/mm")="01/01",TEXT(BG7,"jj/mm")="01/11",TEXT(BG7,"jj/mm")="11/11",TEXT(BG7,"jj/mm")="14/07",TEXT(BG7,"jj/mm")="15/08",TEXT(BG7,"jj/mm")="01/05",TEXT(BG7,"jj/mm")="25/12",TEXT(BG7,"jj/mm")="08/05")</formula>
    </cfRule>
    <cfRule type="expression" dxfId="19" priority="134">
      <formula>WEEKDAY(BG7,2)=7</formula>
    </cfRule>
  </conditionalFormatting>
  <conditionalFormatting sqref="BH7:BH36">
    <cfRule type="expression" dxfId="18" priority="43">
      <formula>BH7&lt;&gt;""</formula>
    </cfRule>
  </conditionalFormatting>
  <conditionalFormatting sqref="BH37">
    <cfRule type="expression" dxfId="17" priority="107">
      <formula>BH37&lt;&gt;""</formula>
    </cfRule>
  </conditionalFormatting>
  <conditionalFormatting sqref="BH7:BK36">
    <cfRule type="expression" dxfId="16" priority="42">
      <formula>WEEKDAY($BG7,2)=7</formula>
    </cfRule>
    <cfRule type="expression" dxfId="15" priority="41">
      <formula>OR(TEXT($BG7,"jj/mm")="01/01",TEXT($BG7,"jj/mm")="01/11",TEXT($BG7,"jj/mm")="11/11",TEXT($BG7,"jj/mm")="14/07",TEXT($BG7,"jj/mm")="15/08",TEXT($BG7,"jj/mm")="01/05",TEXT($BG7,"jj/mm")="25/12",TEXT($BG7,"jj/mm")="08/05")</formula>
    </cfRule>
  </conditionalFormatting>
  <conditionalFormatting sqref="BH8:BK36 BI7:BK7">
    <cfRule type="expression" dxfId="14" priority="128">
      <formula>OR(TEXT($BG7,"jj/mm")="01/01",TEXT($BG7,"jj/mm")="01/11",TEXT($BG7,"jj/mm")="11/11",TEXT($BG7,"jj/mm")="14/07",TEXT($BG7,"jj/mm")="15/08",TEXT($BG7,"jj/mm")="01/05",TEXT($BG7,"jj/mm")="25/12",TEXT($BG7,"jj/mm")="08/05")</formula>
    </cfRule>
  </conditionalFormatting>
  <conditionalFormatting sqref="BH37:BO37">
    <cfRule type="expression" dxfId="13" priority="104">
      <formula>OR(TEXT(BG37,"jj/mm")="01/01",TEXT(BG37,"jj/mm")="01/11",TEXT(BG37,"jj/mm")="11/11",TEXT(BG37,"jj/mm")="14/07",TEXT(BG37,"jj/mm")="15/08",TEXT(BG37,"jj/mm")="01/05",TEXT(BG37,"jj/mm")="25/12",TEXT(BG37,"jj/mm")="08/05")</formula>
    </cfRule>
    <cfRule type="expression" dxfId="12" priority="105">
      <formula>WEEKDAY(BG37,2)=7</formula>
    </cfRule>
    <cfRule type="expression" dxfId="11" priority="97">
      <formula>OR(TEXT($X37,"jj/mm")="01/01",TEXT($X37,"jj/mm")="01/11",TEXT($X37,"jj/mm")="11/11",TEXT($X37,"jj/mm")="14/07",TEXT($X37,"jj/mm")="15/08",TEXT($X37,"jj/mm")="01/05",TEXT($X37,"jj/mm")="25/12",TEXT($X37,"jj/mm")="08/05")</formula>
    </cfRule>
    <cfRule type="expression" dxfId="10" priority="98">
      <formula>WEEKDAY($X37,2)=7</formula>
    </cfRule>
  </conditionalFormatting>
  <conditionalFormatting sqref="BI7:BI36">
    <cfRule type="expression" dxfId="9" priority="135">
      <formula>BI7&lt;&gt;""</formula>
    </cfRule>
  </conditionalFormatting>
  <conditionalFormatting sqref="BI7:BK7 BH8:BK36">
    <cfRule type="expression" dxfId="8" priority="129">
      <formula>WEEKDAY($BG7,2)=7</formula>
    </cfRule>
  </conditionalFormatting>
  <conditionalFormatting sqref="BI7:BK36">
    <cfRule type="expression" dxfId="7" priority="130">
      <formula>OR(TEXT(BH7,"jj/mm")="01/01",TEXT(BH7,"jj/mm")="01/11",TEXT(BH7,"jj/mm")="11/11",TEXT(BH7,"jj/mm")="14/07",TEXT(BH7,"jj/mm")="15/08",TEXT(BH7,"jj/mm")="01/05",TEXT(BH7,"jj/mm")="25/12",TEXT(BH7,"jj/mm")="08/05")</formula>
    </cfRule>
    <cfRule type="expression" dxfId="6" priority="131">
      <formula>WEEKDAY(BH7,2)=7</formula>
    </cfRule>
  </conditionalFormatting>
  <conditionalFormatting sqref="BI37:BO37">
    <cfRule type="expression" dxfId="5" priority="99">
      <formula>OR(TEXT(BH37,"jj/mm")="01/01",TEXT(BH37,"jj/mm")="01/11",TEXT(BH37,"jj/mm")="11/11",TEXT(BH37,"jj/mm")="14/07",TEXT(BH37,"jj/mm")="15/08",TEXT(BH37,"jj/mm")="01/05",TEXT(BH37,"jj/mm")="25/12",TEXT(BH37,"jj/mm")="08/05")</formula>
    </cfRule>
    <cfRule type="expression" dxfId="4" priority="100">
      <formula>WEEKDAY(BH37,2)=7</formula>
    </cfRule>
    <cfRule type="expression" dxfId="3" priority="106">
      <formula>BI37&lt;&gt;""</formula>
    </cfRule>
  </conditionalFormatting>
  <conditionalFormatting sqref="BJ7:BJ36">
    <cfRule type="expression" dxfId="2" priority="132">
      <formula>BJ7&lt;&gt;""</formula>
    </cfRule>
  </conditionalFormatting>
  <printOptions horizontalCentered="1" verticalCentered="1"/>
  <pageMargins left="7.874015748031496E-2" right="7.874015748031496E-2" top="7.874015748031496E-2" bottom="7.874015748031496E-2" header="0.19685039370078741" footer="0.19685039370078741"/>
  <pageSetup paperSize="8" scale="10" orientation="landscape" r:id="rId1"/>
  <colBreaks count="1" manualBreakCount="1">
    <brk id="49" min="1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J504"/>
  <sheetViews>
    <sheetView view="pageBreakPreview" topLeftCell="A3" zoomScale="80" zoomScaleNormal="80" zoomScaleSheetLayoutView="80" workbookViewId="0">
      <pane ySplit="98" topLeftCell="A120" activePane="bottomLeft" state="frozen"/>
      <selection activeCell="A3" sqref="A3"/>
      <selection pane="bottomLeft" activeCell="A3" sqref="A3:XFD3"/>
    </sheetView>
  </sheetViews>
  <sheetFormatPr baseColWidth="10" defaultColWidth="11.42578125" defaultRowHeight="27.75" customHeight="1" x14ac:dyDescent="0.2"/>
  <cols>
    <col min="1" max="1" width="32.5703125" style="12" customWidth="1"/>
    <col min="2" max="2" width="64.85546875" style="10" hidden="1" customWidth="1"/>
    <col min="3" max="3" width="4.7109375" style="10" hidden="1" customWidth="1"/>
    <col min="4" max="4" width="69.7109375" style="10" customWidth="1"/>
    <col min="5" max="5" width="75.42578125" style="10" customWidth="1"/>
    <col min="6" max="6" width="78" style="10" customWidth="1"/>
    <col min="7" max="7" width="0.42578125" style="10" customWidth="1"/>
    <col min="8" max="8" width="0.28515625" style="22" customWidth="1"/>
    <col min="9" max="9" width="36.28515625" style="10" customWidth="1"/>
    <col min="10" max="16384" width="11.42578125" style="10"/>
  </cols>
  <sheetData>
    <row r="1" spans="1:8" ht="23.25" hidden="1" customHeight="1" x14ac:dyDescent="0.2">
      <c r="A1" s="302" t="s">
        <v>40</v>
      </c>
      <c r="B1" s="303">
        <v>45693</v>
      </c>
      <c r="C1" s="304"/>
      <c r="D1" s="304"/>
      <c r="E1" s="304"/>
      <c r="F1" s="305"/>
      <c r="G1" s="147"/>
      <c r="H1" s="9"/>
    </row>
    <row r="2" spans="1:8" ht="32.25" hidden="1" thickBot="1" x14ac:dyDescent="0.25">
      <c r="A2" s="306" t="s">
        <v>39</v>
      </c>
      <c r="B2" s="307">
        <v>45856</v>
      </c>
      <c r="C2" s="308"/>
      <c r="D2" s="309" t="s">
        <v>121</v>
      </c>
      <c r="E2" s="309" t="s">
        <v>122</v>
      </c>
      <c r="F2" s="310" t="s">
        <v>119</v>
      </c>
      <c r="G2" s="147"/>
      <c r="H2" s="11"/>
    </row>
    <row r="3" spans="1:8" ht="51" customHeight="1" thickBot="1" x14ac:dyDescent="0.25">
      <c r="A3" s="325" t="s">
        <v>2</v>
      </c>
      <c r="B3" s="326" t="s">
        <v>5</v>
      </c>
      <c r="C3" s="326" t="s">
        <v>6</v>
      </c>
      <c r="D3" s="327" t="s">
        <v>53</v>
      </c>
      <c r="E3" s="328" t="s">
        <v>3</v>
      </c>
      <c r="F3" s="329" t="s">
        <v>58</v>
      </c>
      <c r="G3" s="148" t="s">
        <v>4</v>
      </c>
      <c r="H3" s="13" t="s">
        <v>16</v>
      </c>
    </row>
    <row r="4" spans="1:8" ht="18" hidden="1" x14ac:dyDescent="0.2">
      <c r="A4" s="311">
        <v>45870</v>
      </c>
      <c r="B4" s="150" t="s">
        <v>29</v>
      </c>
      <c r="C4" s="150"/>
      <c r="D4" s="283" t="s">
        <v>41</v>
      </c>
      <c r="E4" s="151" t="s">
        <v>41</v>
      </c>
      <c r="F4" s="283" t="s">
        <v>41</v>
      </c>
      <c r="G4" s="150" t="s">
        <v>30</v>
      </c>
      <c r="H4" s="15"/>
    </row>
    <row r="5" spans="1:8" ht="18" hidden="1" x14ac:dyDescent="0.2">
      <c r="A5" s="311">
        <v>45871</v>
      </c>
      <c r="B5" s="150" t="s">
        <v>28</v>
      </c>
      <c r="C5" s="150"/>
      <c r="D5" s="284" t="s">
        <v>41</v>
      </c>
      <c r="E5" s="274" t="s">
        <v>41</v>
      </c>
      <c r="F5" s="284" t="s">
        <v>41</v>
      </c>
      <c r="G5" s="150" t="s">
        <v>30</v>
      </c>
      <c r="H5" s="15"/>
    </row>
    <row r="6" spans="1:8" ht="18" hidden="1" x14ac:dyDescent="0.2">
      <c r="A6" s="311">
        <v>45872</v>
      </c>
      <c r="B6" s="150"/>
      <c r="C6" s="150"/>
      <c r="D6" s="284"/>
      <c r="E6" s="274"/>
      <c r="F6" s="284"/>
      <c r="G6" s="150" t="s">
        <v>30</v>
      </c>
      <c r="H6" s="18"/>
    </row>
    <row r="7" spans="1:8" ht="18" hidden="1" x14ac:dyDescent="0.2">
      <c r="A7" s="312">
        <v>45873</v>
      </c>
      <c r="B7" s="152" t="s">
        <v>28</v>
      </c>
      <c r="C7" s="153"/>
      <c r="D7" s="285" t="s">
        <v>41</v>
      </c>
      <c r="E7" s="275" t="s">
        <v>41</v>
      </c>
      <c r="F7" s="285" t="s">
        <v>41</v>
      </c>
      <c r="G7" s="154" t="s">
        <v>30</v>
      </c>
      <c r="H7" s="17"/>
    </row>
    <row r="8" spans="1:8" ht="315" hidden="1" x14ac:dyDescent="0.2">
      <c r="A8" s="311">
        <v>45874</v>
      </c>
      <c r="B8" s="151" t="s">
        <v>28</v>
      </c>
      <c r="C8" s="313"/>
      <c r="D8" s="284" t="s">
        <v>41</v>
      </c>
      <c r="E8" s="274" t="s">
        <v>41</v>
      </c>
      <c r="F8" s="284" t="s">
        <v>41</v>
      </c>
      <c r="G8" s="151" t="s">
        <v>30</v>
      </c>
      <c r="H8" s="15"/>
    </row>
    <row r="9" spans="1:8" ht="315" hidden="1" x14ac:dyDescent="0.2">
      <c r="A9" s="311">
        <v>45875</v>
      </c>
      <c r="B9" s="151" t="s">
        <v>28</v>
      </c>
      <c r="C9" s="151"/>
      <c r="D9" s="284" t="s">
        <v>41</v>
      </c>
      <c r="E9" s="274" t="s">
        <v>41</v>
      </c>
      <c r="F9" s="284" t="s">
        <v>41</v>
      </c>
      <c r="G9" s="151" t="s">
        <v>30</v>
      </c>
      <c r="H9" s="15"/>
    </row>
    <row r="10" spans="1:8" ht="315" hidden="1" x14ac:dyDescent="0.2">
      <c r="A10" s="311">
        <v>45876</v>
      </c>
      <c r="B10" s="151" t="s">
        <v>28</v>
      </c>
      <c r="C10" s="151"/>
      <c r="D10" s="284" t="s">
        <v>41</v>
      </c>
      <c r="E10" s="274" t="s">
        <v>41</v>
      </c>
      <c r="F10" s="284" t="s">
        <v>41</v>
      </c>
      <c r="G10" s="151" t="s">
        <v>30</v>
      </c>
      <c r="H10" s="15"/>
    </row>
    <row r="11" spans="1:8" ht="315" hidden="1" x14ac:dyDescent="0.2">
      <c r="A11" s="311">
        <v>45877</v>
      </c>
      <c r="B11" s="151" t="s">
        <v>29</v>
      </c>
      <c r="C11" s="151"/>
      <c r="D11" s="284" t="s">
        <v>41</v>
      </c>
      <c r="E11" s="274" t="s">
        <v>41</v>
      </c>
      <c r="F11" s="284" t="s">
        <v>41</v>
      </c>
      <c r="G11" s="151" t="s">
        <v>30</v>
      </c>
      <c r="H11" s="15"/>
    </row>
    <row r="12" spans="1:8" ht="18" hidden="1" x14ac:dyDescent="0.2">
      <c r="A12" s="311">
        <v>45878</v>
      </c>
      <c r="B12" s="150" t="s">
        <v>29</v>
      </c>
      <c r="C12" s="150"/>
      <c r="D12" s="284" t="s">
        <v>41</v>
      </c>
      <c r="E12" s="274" t="s">
        <v>41</v>
      </c>
      <c r="F12" s="284" t="s">
        <v>41</v>
      </c>
      <c r="G12" s="150" t="s">
        <v>30</v>
      </c>
      <c r="H12" s="15"/>
    </row>
    <row r="13" spans="1:8" ht="18" hidden="1" x14ac:dyDescent="0.2">
      <c r="A13" s="314">
        <v>45879</v>
      </c>
      <c r="B13" s="156"/>
      <c r="C13" s="156"/>
      <c r="D13" s="286"/>
      <c r="E13" s="277"/>
      <c r="F13" s="286"/>
      <c r="G13" s="156" t="s">
        <v>30</v>
      </c>
      <c r="H13" s="18"/>
    </row>
    <row r="14" spans="1:8" ht="22.15" hidden="1" customHeight="1" x14ac:dyDescent="0.2">
      <c r="A14" s="311">
        <v>45880</v>
      </c>
      <c r="B14" s="152" t="s">
        <v>28</v>
      </c>
      <c r="C14" s="153"/>
      <c r="D14" s="285" t="s">
        <v>41</v>
      </c>
      <c r="E14" s="275" t="s">
        <v>41</v>
      </c>
      <c r="F14" s="285" t="s">
        <v>41</v>
      </c>
      <c r="G14" s="154" t="s">
        <v>30</v>
      </c>
      <c r="H14" s="17"/>
    </row>
    <row r="15" spans="1:8" ht="21.6" hidden="1" customHeight="1" x14ac:dyDescent="0.2">
      <c r="A15" s="311">
        <v>45881</v>
      </c>
      <c r="B15" s="151" t="s">
        <v>28</v>
      </c>
      <c r="C15" s="313"/>
      <c r="D15" s="284" t="s">
        <v>41</v>
      </c>
      <c r="E15" s="274" t="s">
        <v>41</v>
      </c>
      <c r="F15" s="284" t="s">
        <v>41</v>
      </c>
      <c r="G15" s="151" t="s">
        <v>30</v>
      </c>
      <c r="H15" s="15"/>
    </row>
    <row r="16" spans="1:8" ht="315" hidden="1" x14ac:dyDescent="0.2">
      <c r="A16" s="311">
        <v>45882</v>
      </c>
      <c r="B16" s="151" t="s">
        <v>28</v>
      </c>
      <c r="C16" s="151"/>
      <c r="D16" s="284" t="s">
        <v>41</v>
      </c>
      <c r="E16" s="274" t="s">
        <v>41</v>
      </c>
      <c r="F16" s="284" t="s">
        <v>41</v>
      </c>
      <c r="G16" s="151" t="s">
        <v>30</v>
      </c>
      <c r="H16" s="15"/>
    </row>
    <row r="17" spans="1:8" ht="315" hidden="1" x14ac:dyDescent="0.2">
      <c r="A17" s="311">
        <v>45883</v>
      </c>
      <c r="B17" s="151" t="s">
        <v>28</v>
      </c>
      <c r="C17" s="151"/>
      <c r="D17" s="284" t="s">
        <v>41</v>
      </c>
      <c r="E17" s="274" t="s">
        <v>41</v>
      </c>
      <c r="F17" s="284" t="s">
        <v>41</v>
      </c>
      <c r="G17" s="151" t="s">
        <v>30</v>
      </c>
      <c r="H17" s="15"/>
    </row>
    <row r="18" spans="1:8" ht="18" hidden="1" x14ac:dyDescent="0.2">
      <c r="A18" s="311">
        <v>45884</v>
      </c>
      <c r="B18" s="315" t="s">
        <v>0</v>
      </c>
      <c r="C18" s="315"/>
      <c r="D18" s="287" t="s">
        <v>42</v>
      </c>
      <c r="E18" s="273" t="s">
        <v>42</v>
      </c>
      <c r="F18" s="287" t="s">
        <v>42</v>
      </c>
      <c r="G18" s="158" t="s">
        <v>43</v>
      </c>
      <c r="H18" s="15"/>
    </row>
    <row r="19" spans="1:8" ht="18" hidden="1" x14ac:dyDescent="0.2">
      <c r="A19" s="311">
        <v>45885</v>
      </c>
      <c r="B19" s="150" t="s">
        <v>29</v>
      </c>
      <c r="C19" s="150"/>
      <c r="D19" s="284" t="s">
        <v>41</v>
      </c>
      <c r="E19" s="274" t="s">
        <v>41</v>
      </c>
      <c r="F19" s="284" t="s">
        <v>41</v>
      </c>
      <c r="G19" s="150" t="s">
        <v>30</v>
      </c>
      <c r="H19" s="15"/>
    </row>
    <row r="20" spans="1:8" ht="18" hidden="1" x14ac:dyDescent="0.2">
      <c r="A20" s="311">
        <v>45886</v>
      </c>
      <c r="B20" s="156"/>
      <c r="C20" s="156"/>
      <c r="D20" s="286"/>
      <c r="E20" s="277"/>
      <c r="F20" s="286"/>
      <c r="G20" s="156" t="s">
        <v>30</v>
      </c>
      <c r="H20" s="18"/>
    </row>
    <row r="21" spans="1:8" ht="18" hidden="1" x14ac:dyDescent="0.2">
      <c r="A21" s="312">
        <v>45887</v>
      </c>
      <c r="B21" s="152"/>
      <c r="C21" s="159"/>
      <c r="D21" s="284"/>
      <c r="E21" s="276"/>
      <c r="F21" s="284"/>
      <c r="G21" s="154" t="s">
        <v>30</v>
      </c>
      <c r="H21" s="17"/>
    </row>
    <row r="22" spans="1:8" ht="315" hidden="1" x14ac:dyDescent="0.2">
      <c r="A22" s="311">
        <v>45888</v>
      </c>
      <c r="B22" s="151"/>
      <c r="C22" s="148"/>
      <c r="D22" s="284"/>
      <c r="E22" s="274"/>
      <c r="F22" s="284"/>
      <c r="G22" s="151" t="s">
        <v>30</v>
      </c>
      <c r="H22" s="15"/>
    </row>
    <row r="23" spans="1:8" ht="315" hidden="1" x14ac:dyDescent="0.2">
      <c r="A23" s="311">
        <v>45889</v>
      </c>
      <c r="B23" s="151"/>
      <c r="C23" s="148"/>
      <c r="D23" s="284"/>
      <c r="E23" s="274"/>
      <c r="F23" s="284"/>
      <c r="G23" s="151" t="s">
        <v>30</v>
      </c>
      <c r="H23" s="15"/>
    </row>
    <row r="24" spans="1:8" ht="315" hidden="1" x14ac:dyDescent="0.2">
      <c r="A24" s="311">
        <v>45890</v>
      </c>
      <c r="B24" s="151"/>
      <c r="C24" s="109"/>
      <c r="D24" s="284"/>
      <c r="E24" s="274"/>
      <c r="F24" s="284"/>
      <c r="G24" s="151" t="s">
        <v>30</v>
      </c>
      <c r="H24" s="15"/>
    </row>
    <row r="25" spans="1:8" ht="315" hidden="1" x14ac:dyDescent="0.2">
      <c r="A25" s="311">
        <v>45891</v>
      </c>
      <c r="B25" s="151"/>
      <c r="C25" s="148"/>
      <c r="D25" s="284"/>
      <c r="E25" s="274"/>
      <c r="F25" s="284"/>
      <c r="G25" s="151" t="s">
        <v>30</v>
      </c>
      <c r="H25" s="15"/>
    </row>
    <row r="26" spans="1:8" ht="18" hidden="1" x14ac:dyDescent="0.2">
      <c r="A26" s="311">
        <v>45892</v>
      </c>
      <c r="B26" s="151"/>
      <c r="C26" s="151"/>
      <c r="D26" s="284"/>
      <c r="E26" s="274"/>
      <c r="F26" s="284"/>
      <c r="G26" s="150" t="s">
        <v>30</v>
      </c>
      <c r="H26" s="15"/>
    </row>
    <row r="27" spans="1:8" ht="18" hidden="1" x14ac:dyDescent="0.2">
      <c r="A27" s="314">
        <v>45893</v>
      </c>
      <c r="B27" s="156"/>
      <c r="C27" s="160"/>
      <c r="D27" s="286"/>
      <c r="E27" s="277"/>
      <c r="F27" s="286"/>
      <c r="G27" s="156" t="s">
        <v>30</v>
      </c>
      <c r="H27" s="18"/>
    </row>
    <row r="28" spans="1:8" ht="30.6" hidden="1" customHeight="1" x14ac:dyDescent="0.2">
      <c r="A28" s="311">
        <v>45894</v>
      </c>
      <c r="B28" s="161"/>
      <c r="C28" s="161"/>
      <c r="D28" s="284"/>
      <c r="E28" s="276"/>
      <c r="F28" s="284"/>
      <c r="G28" s="162"/>
      <c r="H28" s="17"/>
    </row>
    <row r="29" spans="1:8" ht="173.25" hidden="1" x14ac:dyDescent="0.2">
      <c r="A29" s="311">
        <v>45895</v>
      </c>
      <c r="B29" s="163"/>
      <c r="C29" s="163"/>
      <c r="D29" s="284"/>
      <c r="E29" s="274"/>
      <c r="F29" s="284"/>
      <c r="G29" s="164"/>
      <c r="H29" s="15" t="s">
        <v>49</v>
      </c>
    </row>
    <row r="30" spans="1:8" ht="18" hidden="1" x14ac:dyDescent="0.2">
      <c r="A30" s="311">
        <v>45896</v>
      </c>
      <c r="B30" s="163"/>
      <c r="C30" s="163"/>
      <c r="D30" s="284"/>
      <c r="E30" s="274"/>
      <c r="F30" s="284"/>
      <c r="G30" s="151"/>
      <c r="H30" s="15"/>
    </row>
    <row r="31" spans="1:8" ht="18" hidden="1" x14ac:dyDescent="0.2">
      <c r="A31" s="311">
        <v>45897</v>
      </c>
      <c r="B31" s="109"/>
      <c r="C31" s="109"/>
      <c r="D31" s="284"/>
      <c r="E31" s="274"/>
      <c r="F31" s="284"/>
      <c r="G31" s="151"/>
      <c r="H31" s="15"/>
    </row>
    <row r="32" spans="1:8" ht="18" hidden="1" x14ac:dyDescent="0.2">
      <c r="A32" s="311">
        <v>45898</v>
      </c>
      <c r="B32" s="109"/>
      <c r="C32" s="109"/>
      <c r="D32" s="284"/>
      <c r="E32" s="274"/>
      <c r="F32" s="284"/>
      <c r="G32" s="151"/>
      <c r="H32" s="15"/>
    </row>
    <row r="33" spans="1:8" ht="18" hidden="1" x14ac:dyDescent="0.25">
      <c r="A33" s="311">
        <v>45899</v>
      </c>
      <c r="B33" s="109"/>
      <c r="C33" s="109"/>
      <c r="D33" s="288"/>
      <c r="E33" s="273"/>
      <c r="F33" s="287"/>
      <c r="G33" s="165"/>
      <c r="H33" s="105"/>
    </row>
    <row r="34" spans="1:8" ht="21" hidden="1" customHeight="1" x14ac:dyDescent="0.2">
      <c r="A34" s="311">
        <v>45900</v>
      </c>
      <c r="B34" s="166"/>
      <c r="C34" s="166"/>
      <c r="D34" s="286"/>
      <c r="E34" s="278"/>
      <c r="F34" s="293"/>
      <c r="G34" s="160"/>
      <c r="H34" s="18"/>
    </row>
    <row r="35" spans="1:8" ht="18" hidden="1" x14ac:dyDescent="0.2">
      <c r="A35" s="312">
        <v>45901</v>
      </c>
      <c r="B35" s="161"/>
      <c r="C35" s="161"/>
      <c r="D35" s="285"/>
      <c r="E35" s="274"/>
      <c r="F35" s="284"/>
      <c r="G35" s="152"/>
      <c r="H35" s="17"/>
    </row>
    <row r="36" spans="1:8" ht="18" hidden="1" x14ac:dyDescent="0.2">
      <c r="A36" s="311">
        <v>45902</v>
      </c>
      <c r="B36" s="109"/>
      <c r="C36" s="109"/>
      <c r="D36" s="284"/>
      <c r="E36" s="274"/>
      <c r="F36" s="284"/>
      <c r="G36" s="151"/>
      <c r="H36" s="15"/>
    </row>
    <row r="37" spans="1:8" ht="18" hidden="1" x14ac:dyDescent="0.2">
      <c r="A37" s="311">
        <v>45903</v>
      </c>
      <c r="B37" s="109"/>
      <c r="C37" s="109"/>
      <c r="D37" s="284"/>
      <c r="E37" s="274"/>
      <c r="F37" s="284"/>
      <c r="G37" s="151"/>
      <c r="H37" s="15"/>
    </row>
    <row r="38" spans="1:8" ht="31.5" hidden="1" customHeight="1" x14ac:dyDescent="0.2">
      <c r="A38" s="311">
        <v>45904</v>
      </c>
      <c r="B38" s="109"/>
      <c r="C38" s="109"/>
      <c r="D38" s="288"/>
      <c r="E38" s="274"/>
      <c r="F38" s="284"/>
      <c r="G38" s="151"/>
      <c r="H38" s="15" t="s">
        <v>106</v>
      </c>
    </row>
    <row r="39" spans="1:8" ht="34.15" hidden="1" customHeight="1" x14ac:dyDescent="0.2">
      <c r="A39" s="311">
        <v>45905</v>
      </c>
      <c r="B39" s="151"/>
      <c r="C39" s="109"/>
      <c r="D39" s="284"/>
      <c r="E39" s="274"/>
      <c r="F39" s="284"/>
      <c r="G39" s="151"/>
      <c r="H39" s="15" t="s">
        <v>107</v>
      </c>
    </row>
    <row r="40" spans="1:8" ht="409.5" hidden="1" x14ac:dyDescent="0.25">
      <c r="A40" s="311">
        <v>45906</v>
      </c>
      <c r="B40" s="109"/>
      <c r="C40" s="109"/>
      <c r="D40" s="284"/>
      <c r="E40" s="273"/>
      <c r="F40" s="284"/>
      <c r="G40" s="165"/>
      <c r="H40" s="105" t="s">
        <v>94</v>
      </c>
    </row>
    <row r="41" spans="1:8" ht="29.45" hidden="1" customHeight="1" x14ac:dyDescent="0.2">
      <c r="A41" s="314">
        <v>45907</v>
      </c>
      <c r="B41" s="166"/>
      <c r="C41" s="166"/>
      <c r="D41" s="286"/>
      <c r="E41" s="278"/>
      <c r="F41" s="293"/>
      <c r="G41" s="156"/>
      <c r="H41" s="18"/>
    </row>
    <row r="42" spans="1:8" ht="29.45" hidden="1" customHeight="1" x14ac:dyDescent="0.2">
      <c r="A42" s="316">
        <v>45908</v>
      </c>
      <c r="B42" s="161"/>
      <c r="C42" s="161"/>
      <c r="D42" s="284"/>
      <c r="E42" s="275"/>
      <c r="F42" s="284"/>
      <c r="G42" s="162"/>
      <c r="H42" s="17" t="s">
        <v>70</v>
      </c>
    </row>
    <row r="43" spans="1:8" ht="18" hidden="1" x14ac:dyDescent="0.2">
      <c r="A43" s="316">
        <v>45909</v>
      </c>
      <c r="B43" s="109"/>
      <c r="C43" s="109"/>
      <c r="D43" s="284"/>
      <c r="E43" s="274"/>
      <c r="F43" s="284"/>
      <c r="G43" s="151"/>
      <c r="H43" s="111"/>
    </row>
    <row r="44" spans="1:8" ht="409.5" hidden="1" x14ac:dyDescent="0.2">
      <c r="A44" s="316">
        <v>45910</v>
      </c>
      <c r="B44" s="170"/>
      <c r="C44" s="170"/>
      <c r="D44" s="284"/>
      <c r="E44" s="274"/>
      <c r="F44" s="284"/>
      <c r="G44" s="151"/>
      <c r="H44" s="15" t="s">
        <v>105</v>
      </c>
    </row>
    <row r="45" spans="1:8" ht="409.5" hidden="1" x14ac:dyDescent="0.25">
      <c r="A45" s="316">
        <v>45911</v>
      </c>
      <c r="B45" s="170"/>
      <c r="C45" s="170"/>
      <c r="D45" s="284"/>
      <c r="E45" s="274"/>
      <c r="F45" s="284"/>
      <c r="G45" s="164"/>
      <c r="H45" s="119" t="s">
        <v>116</v>
      </c>
    </row>
    <row r="46" spans="1:8" ht="24.6" hidden="1" customHeight="1" x14ac:dyDescent="0.2">
      <c r="A46" s="316">
        <v>45912</v>
      </c>
      <c r="B46" s="170"/>
      <c r="C46" s="170"/>
      <c r="D46" s="288"/>
      <c r="E46" s="280"/>
      <c r="F46" s="284"/>
      <c r="G46" s="151"/>
      <c r="H46" s="15"/>
    </row>
    <row r="47" spans="1:8" ht="18" hidden="1" x14ac:dyDescent="0.2">
      <c r="A47" s="316">
        <v>45913</v>
      </c>
      <c r="B47" s="170"/>
      <c r="C47" s="170"/>
      <c r="D47" s="288"/>
      <c r="E47" s="280"/>
      <c r="F47" s="284"/>
      <c r="G47" s="168"/>
      <c r="H47" s="16"/>
    </row>
    <row r="48" spans="1:8" ht="22.15" hidden="1" customHeight="1" x14ac:dyDescent="0.2">
      <c r="A48" s="311">
        <v>45914</v>
      </c>
      <c r="B48" s="171"/>
      <c r="C48" s="171"/>
      <c r="D48" s="289"/>
      <c r="E48" s="278"/>
      <c r="F48" s="293"/>
      <c r="G48" s="160"/>
      <c r="H48" s="18"/>
    </row>
    <row r="49" spans="1:8" ht="409.5" hidden="1" x14ac:dyDescent="0.2">
      <c r="A49" s="317">
        <v>45915</v>
      </c>
      <c r="B49" s="172"/>
      <c r="C49" s="172"/>
      <c r="D49" s="290"/>
      <c r="E49" s="276"/>
      <c r="F49" s="284"/>
      <c r="G49" s="159"/>
      <c r="H49" s="17" t="s">
        <v>59</v>
      </c>
    </row>
    <row r="50" spans="1:8" ht="31.15" hidden="1" customHeight="1" x14ac:dyDescent="0.2">
      <c r="A50" s="316">
        <v>45916</v>
      </c>
      <c r="B50" s="163"/>
      <c r="C50" s="163"/>
      <c r="D50" s="284"/>
      <c r="E50" s="274"/>
      <c r="F50" s="288"/>
      <c r="G50" s="151"/>
      <c r="H50" s="15"/>
    </row>
    <row r="51" spans="1:8" ht="30" hidden="1" customHeight="1" x14ac:dyDescent="0.2">
      <c r="A51" s="316">
        <v>45917</v>
      </c>
      <c r="B51" s="163"/>
      <c r="C51" s="163"/>
      <c r="D51" s="284"/>
      <c r="E51" s="274"/>
      <c r="F51" s="284"/>
      <c r="G51" s="164"/>
      <c r="H51" s="15"/>
    </row>
    <row r="52" spans="1:8" ht="409.5" hidden="1" x14ac:dyDescent="0.2">
      <c r="A52" s="316">
        <v>45918</v>
      </c>
      <c r="B52" s="163"/>
      <c r="C52" s="163"/>
      <c r="D52" s="284"/>
      <c r="E52" s="274"/>
      <c r="F52" s="284"/>
      <c r="G52" s="173"/>
      <c r="H52" s="15" t="s">
        <v>101</v>
      </c>
    </row>
    <row r="53" spans="1:8" ht="30" hidden="1" customHeight="1" x14ac:dyDescent="0.2">
      <c r="A53" s="316">
        <v>45919</v>
      </c>
      <c r="B53" s="163"/>
      <c r="C53" s="163"/>
      <c r="D53" s="284"/>
      <c r="E53" s="274"/>
      <c r="F53" s="284"/>
      <c r="G53" s="163"/>
      <c r="H53" s="15"/>
    </row>
    <row r="54" spans="1:8" ht="30" hidden="1" customHeight="1" x14ac:dyDescent="0.2">
      <c r="A54" s="316">
        <v>45920</v>
      </c>
      <c r="B54" s="163"/>
      <c r="C54" s="163"/>
      <c r="D54" s="291"/>
      <c r="E54" s="273"/>
      <c r="F54" s="287"/>
      <c r="G54" s="151"/>
      <c r="H54" s="15"/>
    </row>
    <row r="55" spans="1:8" ht="27.75" hidden="1" customHeight="1" x14ac:dyDescent="0.2">
      <c r="A55" s="314">
        <v>45921</v>
      </c>
      <c r="B55" s="157"/>
      <c r="C55" s="157"/>
      <c r="D55" s="292"/>
      <c r="E55" s="278"/>
      <c r="F55" s="293"/>
      <c r="G55" s="156"/>
      <c r="H55" s="18"/>
    </row>
    <row r="56" spans="1:8" ht="18" hidden="1" x14ac:dyDescent="0.2">
      <c r="A56" s="311">
        <v>45922</v>
      </c>
      <c r="B56" s="152"/>
      <c r="C56" s="152"/>
      <c r="D56" s="285"/>
      <c r="E56" s="275"/>
      <c r="F56" s="284"/>
      <c r="G56" s="152"/>
      <c r="H56" s="17"/>
    </row>
    <row r="57" spans="1:8" ht="32.450000000000003" hidden="1" customHeight="1" x14ac:dyDescent="0.2">
      <c r="A57" s="311">
        <v>45923</v>
      </c>
      <c r="B57" s="109"/>
      <c r="C57" s="109"/>
      <c r="D57" s="284"/>
      <c r="E57" s="274"/>
      <c r="F57" s="284"/>
      <c r="G57" s="109"/>
      <c r="H57" s="15"/>
    </row>
    <row r="58" spans="1:8" ht="33" hidden="1" customHeight="1" x14ac:dyDescent="0.2">
      <c r="A58" s="311">
        <v>45924</v>
      </c>
      <c r="B58" s="151"/>
      <c r="C58" s="109"/>
      <c r="D58" s="284"/>
      <c r="E58" s="274"/>
      <c r="F58" s="284"/>
      <c r="G58" s="109"/>
      <c r="H58" s="20"/>
    </row>
    <row r="59" spans="1:8" ht="409.5" hidden="1" x14ac:dyDescent="0.2">
      <c r="A59" s="311">
        <v>45925</v>
      </c>
      <c r="B59" s="163"/>
      <c r="C59" s="109"/>
      <c r="D59" s="284"/>
      <c r="E59" s="274"/>
      <c r="F59" s="284"/>
      <c r="G59" s="174"/>
      <c r="H59" s="20" t="s">
        <v>108</v>
      </c>
    </row>
    <row r="60" spans="1:8" ht="24.75" hidden="1" customHeight="1" x14ac:dyDescent="0.2">
      <c r="A60" s="311">
        <v>45926</v>
      </c>
      <c r="B60" s="151"/>
      <c r="C60" s="109"/>
      <c r="D60" s="284"/>
      <c r="E60" s="274"/>
      <c r="F60" s="284"/>
      <c r="G60" s="151"/>
      <c r="H60" s="20"/>
    </row>
    <row r="61" spans="1:8" ht="24" hidden="1" customHeight="1" x14ac:dyDescent="0.2">
      <c r="A61" s="311">
        <v>45927</v>
      </c>
      <c r="B61" s="151"/>
      <c r="C61" s="109"/>
      <c r="D61" s="284"/>
      <c r="E61" s="274"/>
      <c r="F61" s="284"/>
      <c r="G61" s="151"/>
      <c r="H61" s="20" t="s">
        <v>54</v>
      </c>
    </row>
    <row r="62" spans="1:8" ht="26.25" hidden="1" customHeight="1" x14ac:dyDescent="0.2">
      <c r="A62" s="311">
        <v>45928</v>
      </c>
      <c r="B62" s="156"/>
      <c r="C62" s="166"/>
      <c r="D62" s="293"/>
      <c r="E62" s="278"/>
      <c r="F62" s="293"/>
      <c r="G62" s="156"/>
      <c r="H62" s="93" t="s">
        <v>54</v>
      </c>
    </row>
    <row r="63" spans="1:8" ht="30.75" hidden="1" customHeight="1" x14ac:dyDescent="0.2">
      <c r="A63" s="312">
        <v>45929</v>
      </c>
      <c r="B63" s="161"/>
      <c r="C63" s="161"/>
      <c r="D63" s="285"/>
      <c r="E63" s="275"/>
      <c r="F63" s="285"/>
      <c r="G63" s="175"/>
      <c r="H63" s="17"/>
    </row>
    <row r="64" spans="1:8" ht="31.15" hidden="1" customHeight="1" x14ac:dyDescent="0.2">
      <c r="A64" s="311">
        <v>45930</v>
      </c>
      <c r="B64" s="109"/>
      <c r="C64" s="109"/>
      <c r="D64" s="284"/>
      <c r="E64" s="274"/>
      <c r="F64" s="284"/>
      <c r="G64" s="164" t="s">
        <v>56</v>
      </c>
      <c r="H64" s="15"/>
    </row>
    <row r="65" spans="1:10" ht="18" hidden="1" x14ac:dyDescent="0.2">
      <c r="A65" s="311">
        <v>45931</v>
      </c>
      <c r="B65" s="109"/>
      <c r="C65" s="109"/>
      <c r="D65" s="284"/>
      <c r="E65" s="274"/>
      <c r="F65" s="284"/>
      <c r="G65" s="109"/>
      <c r="H65" s="20"/>
    </row>
    <row r="66" spans="1:10" ht="409.5" hidden="1" x14ac:dyDescent="0.2">
      <c r="A66" s="311">
        <v>45932</v>
      </c>
      <c r="B66" s="163"/>
      <c r="C66" s="170"/>
      <c r="D66" s="284"/>
      <c r="E66" s="274"/>
      <c r="F66" s="284"/>
      <c r="G66" s="148"/>
      <c r="H66" s="20" t="s">
        <v>89</v>
      </c>
    </row>
    <row r="67" spans="1:10" ht="94.5" hidden="1" x14ac:dyDescent="0.2">
      <c r="A67" s="311">
        <v>45933</v>
      </c>
      <c r="B67" s="170"/>
      <c r="C67" s="176"/>
      <c r="D67" s="284" t="s">
        <v>18</v>
      </c>
      <c r="E67" s="274" t="s">
        <v>18</v>
      </c>
      <c r="F67" s="284" t="s">
        <v>18</v>
      </c>
      <c r="G67" s="177" t="s">
        <v>18</v>
      </c>
      <c r="H67" s="15"/>
    </row>
    <row r="68" spans="1:10" ht="27.6" hidden="1" customHeight="1" x14ac:dyDescent="0.2">
      <c r="A68" s="311">
        <v>45934</v>
      </c>
      <c r="B68" s="170"/>
      <c r="C68" s="176"/>
      <c r="D68" s="288"/>
      <c r="E68" s="274"/>
      <c r="F68" s="284"/>
      <c r="G68" s="170"/>
      <c r="H68" s="15"/>
    </row>
    <row r="69" spans="1:10" ht="25.5" hidden="1" customHeight="1" x14ac:dyDescent="0.2">
      <c r="A69" s="314">
        <v>45935</v>
      </c>
      <c r="B69" s="171"/>
      <c r="C69" s="171"/>
      <c r="D69" s="289"/>
      <c r="E69" s="277"/>
      <c r="F69" s="286"/>
      <c r="G69" s="166"/>
      <c r="H69" s="18"/>
      <c r="I69" s="14"/>
    </row>
    <row r="70" spans="1:10" ht="32.25" hidden="1" customHeight="1" x14ac:dyDescent="0.2">
      <c r="A70" s="316">
        <v>45936</v>
      </c>
      <c r="B70" s="178"/>
      <c r="C70" s="179"/>
      <c r="D70" s="290"/>
      <c r="E70" s="276"/>
      <c r="F70" s="290"/>
      <c r="G70" s="154"/>
      <c r="H70" s="72" t="s">
        <v>50</v>
      </c>
      <c r="I70" s="14"/>
    </row>
    <row r="71" spans="1:10" ht="28.15" hidden="1" customHeight="1" x14ac:dyDescent="0.2">
      <c r="A71" s="316">
        <v>45937</v>
      </c>
      <c r="B71" s="163"/>
      <c r="C71" s="163"/>
      <c r="D71" s="284"/>
      <c r="E71" s="274"/>
      <c r="F71" s="284"/>
      <c r="G71" s="151"/>
      <c r="H71" s="20"/>
      <c r="I71" s="21"/>
      <c r="J71" s="21"/>
    </row>
    <row r="72" spans="1:10" ht="378" hidden="1" x14ac:dyDescent="0.2">
      <c r="A72" s="316">
        <v>45938</v>
      </c>
      <c r="B72" s="163"/>
      <c r="C72" s="163"/>
      <c r="D72" s="284"/>
      <c r="E72" s="274"/>
      <c r="F72" s="284"/>
      <c r="G72" s="163"/>
      <c r="H72" s="20" t="s">
        <v>69</v>
      </c>
      <c r="I72" s="14"/>
    </row>
    <row r="73" spans="1:10" ht="378" hidden="1" x14ac:dyDescent="0.2">
      <c r="A73" s="316">
        <v>45939</v>
      </c>
      <c r="B73" s="163"/>
      <c r="C73" s="170"/>
      <c r="D73" s="284"/>
      <c r="E73" s="274"/>
      <c r="F73" s="284"/>
      <c r="G73" s="163"/>
      <c r="H73" s="20" t="s">
        <v>71</v>
      </c>
      <c r="I73" s="14"/>
    </row>
    <row r="74" spans="1:10" ht="18" hidden="1" x14ac:dyDescent="0.2">
      <c r="A74" s="316">
        <v>45940</v>
      </c>
      <c r="B74" s="163"/>
      <c r="C74" s="163"/>
      <c r="D74" s="284"/>
      <c r="E74" s="274"/>
      <c r="F74" s="284"/>
      <c r="G74" s="163"/>
      <c r="H74" s="20"/>
      <c r="I74" s="14"/>
    </row>
    <row r="75" spans="1:10" ht="18" hidden="1" x14ac:dyDescent="0.2">
      <c r="A75" s="316">
        <v>45941</v>
      </c>
      <c r="B75" s="163"/>
      <c r="C75" s="163"/>
      <c r="D75" s="284"/>
      <c r="E75" s="274"/>
      <c r="F75" s="284"/>
      <c r="G75" s="163"/>
      <c r="H75" s="20"/>
      <c r="I75" s="14"/>
    </row>
    <row r="76" spans="1:10" ht="18" hidden="1" x14ac:dyDescent="0.2">
      <c r="A76" s="311">
        <v>45942</v>
      </c>
      <c r="B76" s="180"/>
      <c r="C76" s="180"/>
      <c r="D76" s="286"/>
      <c r="E76" s="277"/>
      <c r="F76" s="293"/>
      <c r="G76" s="157"/>
      <c r="H76" s="93"/>
      <c r="I76" s="14"/>
    </row>
    <row r="77" spans="1:10" ht="31.9" hidden="1" customHeight="1" x14ac:dyDescent="0.2">
      <c r="A77" s="317">
        <v>45943</v>
      </c>
      <c r="B77" s="179"/>
      <c r="C77" s="179"/>
      <c r="D77" s="294"/>
      <c r="E77" s="281"/>
      <c r="F77" s="290"/>
      <c r="G77" s="154"/>
      <c r="H77" s="17"/>
      <c r="I77" s="14"/>
    </row>
    <row r="78" spans="1:10" ht="30.6" hidden="1" customHeight="1" x14ac:dyDescent="0.2">
      <c r="A78" s="316">
        <v>45944</v>
      </c>
      <c r="B78" s="151"/>
      <c r="C78" s="109"/>
      <c r="D78" s="288"/>
      <c r="E78" s="280"/>
      <c r="F78" s="284"/>
      <c r="G78" s="109"/>
      <c r="H78" s="15"/>
      <c r="I78" s="14"/>
    </row>
    <row r="79" spans="1:10" ht="32.450000000000003" hidden="1" customHeight="1" x14ac:dyDescent="0.2">
      <c r="A79" s="316">
        <v>45945</v>
      </c>
      <c r="B79" s="163"/>
      <c r="C79" s="170"/>
      <c r="D79" s="288"/>
      <c r="E79" s="280"/>
      <c r="F79" s="284"/>
      <c r="G79" s="109"/>
      <c r="H79" s="20"/>
      <c r="I79" s="14"/>
    </row>
    <row r="80" spans="1:10" ht="220.5" hidden="1" x14ac:dyDescent="0.2">
      <c r="A80" s="316">
        <v>45946</v>
      </c>
      <c r="B80" s="163"/>
      <c r="C80" s="176"/>
      <c r="D80" s="284"/>
      <c r="E80" s="280"/>
      <c r="F80" s="284"/>
      <c r="G80" s="151"/>
      <c r="H80" s="15" t="s">
        <v>109</v>
      </c>
      <c r="I80" s="14"/>
    </row>
    <row r="81" spans="1:9" ht="18" hidden="1" x14ac:dyDescent="0.2">
      <c r="A81" s="316">
        <v>45947</v>
      </c>
      <c r="B81" s="163"/>
      <c r="C81" s="170"/>
      <c r="D81" s="284"/>
      <c r="E81" s="280"/>
      <c r="F81" s="284"/>
      <c r="G81" s="109"/>
      <c r="H81" s="15"/>
      <c r="I81" s="14"/>
    </row>
    <row r="82" spans="1:9" ht="25.5" hidden="1" customHeight="1" x14ac:dyDescent="0.2">
      <c r="A82" s="316">
        <v>45948</v>
      </c>
      <c r="B82" s="163"/>
      <c r="C82" s="170"/>
      <c r="D82" s="284"/>
      <c r="E82" s="280"/>
      <c r="F82" s="284"/>
      <c r="G82" s="151"/>
      <c r="H82" s="15"/>
      <c r="I82" s="14"/>
    </row>
    <row r="83" spans="1:9" ht="30" hidden="1" customHeight="1" x14ac:dyDescent="0.2">
      <c r="A83" s="314">
        <v>45949</v>
      </c>
      <c r="B83" s="171"/>
      <c r="C83" s="171"/>
      <c r="D83" s="286"/>
      <c r="E83" s="277"/>
      <c r="F83" s="286"/>
      <c r="G83" s="166"/>
      <c r="H83" s="18"/>
      <c r="I83" s="14"/>
    </row>
    <row r="84" spans="1:9" ht="30" hidden="1" customHeight="1" x14ac:dyDescent="0.2">
      <c r="A84" s="311">
        <v>45950</v>
      </c>
      <c r="B84" s="179"/>
      <c r="C84" s="179"/>
      <c r="D84" s="290"/>
      <c r="E84" s="276"/>
      <c r="F84" s="290"/>
      <c r="G84" s="154"/>
      <c r="H84" s="17" t="s">
        <v>76</v>
      </c>
      <c r="I84" s="14"/>
    </row>
    <row r="85" spans="1:9" ht="30" hidden="1" customHeight="1" x14ac:dyDescent="0.2">
      <c r="A85" s="311">
        <v>45951</v>
      </c>
      <c r="B85" s="109"/>
      <c r="C85" s="109"/>
      <c r="D85" s="284"/>
      <c r="E85" s="274"/>
      <c r="F85" s="284"/>
      <c r="G85" s="109"/>
      <c r="H85" s="20"/>
      <c r="I85" s="14"/>
    </row>
    <row r="86" spans="1:9" ht="30" hidden="1" customHeight="1" x14ac:dyDescent="0.2">
      <c r="A86" s="311">
        <v>45952</v>
      </c>
      <c r="B86" s="170"/>
      <c r="C86" s="176"/>
      <c r="D86" s="288"/>
      <c r="E86" s="318"/>
      <c r="F86" s="284"/>
      <c r="G86" s="148"/>
      <c r="H86" s="20"/>
      <c r="I86" s="14"/>
    </row>
    <row r="87" spans="1:9" ht="18" hidden="1" x14ac:dyDescent="0.2">
      <c r="A87" s="311">
        <v>45953</v>
      </c>
      <c r="B87" s="163"/>
      <c r="C87" s="176"/>
      <c r="D87" s="288"/>
      <c r="E87" s="280"/>
      <c r="F87" s="287"/>
      <c r="G87" s="163"/>
      <c r="H87" s="20"/>
      <c r="I87" s="14"/>
    </row>
    <row r="88" spans="1:9" ht="24" hidden="1" customHeight="1" x14ac:dyDescent="0.2">
      <c r="A88" s="311">
        <v>45954</v>
      </c>
      <c r="B88" s="176"/>
      <c r="C88" s="170"/>
      <c r="D88" s="288"/>
      <c r="E88" s="318"/>
      <c r="F88" s="284"/>
      <c r="G88" s="148"/>
      <c r="H88" s="20"/>
      <c r="I88" s="14"/>
    </row>
    <row r="89" spans="1:9" ht="28.9" hidden="1" customHeight="1" x14ac:dyDescent="0.2">
      <c r="A89" s="311">
        <v>45955</v>
      </c>
      <c r="B89" s="170"/>
      <c r="C89" s="176"/>
      <c r="D89" s="284"/>
      <c r="E89" s="274"/>
      <c r="F89" s="284"/>
      <c r="G89" s="150"/>
      <c r="H89" s="20"/>
      <c r="I89" s="14"/>
    </row>
    <row r="90" spans="1:9" ht="30" hidden="1" customHeight="1" x14ac:dyDescent="0.2">
      <c r="A90" s="311">
        <v>45956</v>
      </c>
      <c r="B90" s="171"/>
      <c r="C90" s="183"/>
      <c r="D90" s="286"/>
      <c r="E90" s="278"/>
      <c r="F90" s="293"/>
      <c r="G90" s="160"/>
      <c r="H90" s="93" t="s">
        <v>87</v>
      </c>
    </row>
    <row r="91" spans="1:9" ht="31.15" hidden="1" customHeight="1" x14ac:dyDescent="0.2">
      <c r="A91" s="312">
        <v>45957</v>
      </c>
      <c r="B91" s="172"/>
      <c r="C91" s="179"/>
      <c r="D91" s="285"/>
      <c r="E91" s="276"/>
      <c r="F91" s="290"/>
      <c r="G91" s="159"/>
      <c r="H91" s="72" t="s">
        <v>66</v>
      </c>
    </row>
    <row r="92" spans="1:9" ht="220.5" hidden="1" x14ac:dyDescent="0.2">
      <c r="A92" s="311">
        <v>45958</v>
      </c>
      <c r="B92" s="170"/>
      <c r="C92" s="158"/>
      <c r="D92" s="284"/>
      <c r="E92" s="273"/>
      <c r="F92" s="287"/>
      <c r="G92" s="158"/>
      <c r="H92" s="20" t="s">
        <v>66</v>
      </c>
    </row>
    <row r="93" spans="1:9" ht="220.5" hidden="1" x14ac:dyDescent="0.2">
      <c r="A93" s="311">
        <v>45959</v>
      </c>
      <c r="B93" s="170"/>
      <c r="C93" s="170"/>
      <c r="D93" s="284"/>
      <c r="E93" s="274"/>
      <c r="F93" s="284"/>
      <c r="G93" s="170"/>
      <c r="H93" s="20" t="s">
        <v>66</v>
      </c>
    </row>
    <row r="94" spans="1:9" ht="220.5" hidden="1" x14ac:dyDescent="0.2">
      <c r="A94" s="311">
        <v>45960</v>
      </c>
      <c r="B94" s="170"/>
      <c r="C94" s="170"/>
      <c r="D94" s="284"/>
      <c r="E94" s="274"/>
      <c r="F94" s="284"/>
      <c r="G94" s="170"/>
      <c r="H94" s="20" t="s">
        <v>66</v>
      </c>
    </row>
    <row r="95" spans="1:9" ht="220.5" hidden="1" x14ac:dyDescent="0.2">
      <c r="A95" s="311">
        <v>45961</v>
      </c>
      <c r="B95" s="170"/>
      <c r="C95" s="176"/>
      <c r="D95" s="284"/>
      <c r="E95" s="273"/>
      <c r="F95" s="287"/>
      <c r="G95" s="148"/>
      <c r="H95" s="20" t="s">
        <v>66</v>
      </c>
    </row>
    <row r="96" spans="1:9" ht="24" hidden="1" customHeight="1" x14ac:dyDescent="0.2">
      <c r="A96" s="311">
        <v>45962</v>
      </c>
      <c r="B96" s="158"/>
      <c r="C96" s="158"/>
      <c r="D96" s="287"/>
      <c r="E96" s="273"/>
      <c r="F96" s="287"/>
      <c r="G96" s="158"/>
      <c r="H96" s="20" t="s">
        <v>66</v>
      </c>
    </row>
    <row r="97" spans="1:8" ht="23.45" hidden="1" customHeight="1" x14ac:dyDescent="0.2">
      <c r="A97" s="314">
        <v>45963</v>
      </c>
      <c r="B97" s="183"/>
      <c r="C97" s="183"/>
      <c r="D97" s="286"/>
      <c r="E97" s="278"/>
      <c r="F97" s="293"/>
      <c r="G97" s="160"/>
      <c r="H97" s="93" t="s">
        <v>67</v>
      </c>
    </row>
    <row r="98" spans="1:8" ht="30.6" hidden="1" customHeight="1" x14ac:dyDescent="0.2">
      <c r="A98" s="316">
        <v>45964</v>
      </c>
      <c r="B98" s="152"/>
      <c r="C98" s="175"/>
      <c r="D98" s="285"/>
      <c r="E98" s="276"/>
      <c r="F98" s="290"/>
      <c r="G98" s="154"/>
      <c r="H98" s="72"/>
    </row>
    <row r="99" spans="1:8" ht="30" hidden="1" customHeight="1" x14ac:dyDescent="0.2">
      <c r="A99" s="316">
        <v>45965</v>
      </c>
      <c r="B99" s="109"/>
      <c r="C99" s="148"/>
      <c r="D99" s="284"/>
      <c r="E99" s="273"/>
      <c r="F99" s="284"/>
      <c r="G99" s="150"/>
      <c r="H99" s="70" t="s">
        <v>36</v>
      </c>
    </row>
    <row r="100" spans="1:8" ht="24.75" hidden="1" customHeight="1" x14ac:dyDescent="0.2">
      <c r="A100" s="316">
        <v>45966</v>
      </c>
      <c r="B100" s="170"/>
      <c r="C100" s="176"/>
      <c r="D100" s="284"/>
      <c r="E100" s="274"/>
      <c r="F100" s="284"/>
      <c r="G100" s="148"/>
      <c r="H100" s="15"/>
    </row>
    <row r="101" spans="1:8" ht="46.5" customHeight="1" x14ac:dyDescent="0.2">
      <c r="A101" s="311">
        <v>45967</v>
      </c>
      <c r="B101" s="176"/>
      <c r="C101" s="176"/>
      <c r="D101" s="295" t="s">
        <v>236</v>
      </c>
      <c r="E101" s="274"/>
      <c r="F101" s="284" t="s">
        <v>277</v>
      </c>
      <c r="G101" s="151"/>
      <c r="H101" s="20" t="s">
        <v>110</v>
      </c>
    </row>
    <row r="102" spans="1:8" ht="30.6" customHeight="1" x14ac:dyDescent="0.2">
      <c r="A102" s="311">
        <v>45968</v>
      </c>
      <c r="B102" s="151"/>
      <c r="C102" s="158"/>
      <c r="D102" s="284"/>
      <c r="E102" s="273"/>
      <c r="F102" s="284"/>
      <c r="G102" s="164"/>
      <c r="H102" s="70"/>
    </row>
    <row r="103" spans="1:8" ht="30.6" customHeight="1" x14ac:dyDescent="0.2">
      <c r="A103" s="311">
        <v>45969</v>
      </c>
      <c r="B103" s="167"/>
      <c r="C103" s="158"/>
      <c r="D103" s="284"/>
      <c r="E103" s="273"/>
      <c r="F103" s="287"/>
      <c r="G103" s="168"/>
      <c r="H103" s="16"/>
    </row>
    <row r="104" spans="1:8" ht="30.6" customHeight="1" x14ac:dyDescent="0.2">
      <c r="A104" s="311">
        <v>45970</v>
      </c>
      <c r="B104" s="183"/>
      <c r="C104" s="183"/>
      <c r="D104" s="286"/>
      <c r="E104" s="278"/>
      <c r="F104" s="286"/>
      <c r="G104" s="160"/>
      <c r="H104" s="18"/>
    </row>
    <row r="105" spans="1:8" ht="56.25" customHeight="1" x14ac:dyDescent="0.2">
      <c r="A105" s="312">
        <v>45971</v>
      </c>
      <c r="B105" s="151"/>
      <c r="C105" s="176"/>
      <c r="D105" s="284"/>
      <c r="E105" s="273"/>
      <c r="F105" s="284" t="s">
        <v>286</v>
      </c>
      <c r="G105" s="151"/>
      <c r="H105" s="17"/>
    </row>
    <row r="106" spans="1:8" ht="24" customHeight="1" x14ac:dyDescent="0.2">
      <c r="A106" s="311">
        <v>45972</v>
      </c>
      <c r="B106" s="158" t="s">
        <v>10</v>
      </c>
      <c r="C106" s="158"/>
      <c r="D106" s="284" t="s">
        <v>42</v>
      </c>
      <c r="E106" s="273" t="s">
        <v>42</v>
      </c>
      <c r="F106" s="287" t="s">
        <v>42</v>
      </c>
      <c r="G106" s="158" t="s">
        <v>44</v>
      </c>
      <c r="H106" s="20"/>
    </row>
    <row r="107" spans="1:8" ht="24.75" customHeight="1" x14ac:dyDescent="0.2">
      <c r="A107" s="311">
        <v>45973</v>
      </c>
      <c r="B107" s="151"/>
      <c r="C107" s="176"/>
      <c r="D107" s="284"/>
      <c r="E107" s="273"/>
      <c r="F107" s="284"/>
      <c r="G107" s="151"/>
      <c r="H107" s="20" t="s">
        <v>103</v>
      </c>
    </row>
    <row r="108" spans="1:8" ht="27.75" customHeight="1" x14ac:dyDescent="0.2">
      <c r="A108" s="311">
        <v>45974</v>
      </c>
      <c r="B108" s="176"/>
      <c r="C108" s="176"/>
      <c r="D108" s="284" t="s">
        <v>237</v>
      </c>
      <c r="E108" s="274"/>
      <c r="F108" s="284" t="s">
        <v>278</v>
      </c>
      <c r="G108" s="164"/>
      <c r="H108" s="20" t="s">
        <v>36</v>
      </c>
    </row>
    <row r="109" spans="1:8" ht="30.6" customHeight="1" x14ac:dyDescent="0.2">
      <c r="A109" s="311">
        <v>45975</v>
      </c>
      <c r="B109" s="176"/>
      <c r="C109" s="176"/>
      <c r="D109" s="284"/>
      <c r="E109" s="274"/>
      <c r="F109" s="284"/>
      <c r="G109" s="151"/>
      <c r="H109" s="20"/>
    </row>
    <row r="110" spans="1:8" ht="30.6" customHeight="1" x14ac:dyDescent="0.2">
      <c r="A110" s="311">
        <v>45976</v>
      </c>
      <c r="B110" s="176"/>
      <c r="C110" s="176"/>
      <c r="D110" s="296"/>
      <c r="E110" s="274"/>
      <c r="F110" s="284"/>
      <c r="G110" s="151"/>
      <c r="H110" s="20" t="s">
        <v>19</v>
      </c>
    </row>
    <row r="111" spans="1:8" ht="30.6" customHeight="1" x14ac:dyDescent="0.2">
      <c r="A111" s="314">
        <v>45977</v>
      </c>
      <c r="B111" s="176"/>
      <c r="C111" s="183"/>
      <c r="D111" s="297"/>
      <c r="E111" s="278"/>
      <c r="F111" s="293"/>
      <c r="G111" s="160"/>
      <c r="H111" s="18"/>
    </row>
    <row r="112" spans="1:8" ht="30" customHeight="1" x14ac:dyDescent="0.2">
      <c r="A112" s="311">
        <v>45978</v>
      </c>
      <c r="B112" s="176"/>
      <c r="C112" s="179"/>
      <c r="D112" s="298"/>
      <c r="E112" s="274"/>
      <c r="F112" s="287"/>
      <c r="G112" s="148"/>
      <c r="H112" s="17"/>
    </row>
    <row r="113" spans="1:9" ht="83.25" customHeight="1" x14ac:dyDescent="0.2">
      <c r="A113" s="311">
        <v>45979</v>
      </c>
      <c r="B113" s="176"/>
      <c r="C113" s="148"/>
      <c r="D113" s="284" t="s">
        <v>448</v>
      </c>
      <c r="E113" s="274" t="s">
        <v>444</v>
      </c>
      <c r="F113" s="284" t="s">
        <v>447</v>
      </c>
      <c r="G113" s="151"/>
      <c r="H113" s="15"/>
    </row>
    <row r="114" spans="1:9" ht="26.45" customHeight="1" x14ac:dyDescent="0.2">
      <c r="A114" s="311">
        <v>45980</v>
      </c>
      <c r="B114" s="176"/>
      <c r="C114" s="148"/>
      <c r="D114" s="284"/>
      <c r="E114" s="274"/>
      <c r="F114" s="284"/>
      <c r="G114" s="151"/>
      <c r="H114" s="15"/>
    </row>
    <row r="115" spans="1:9" ht="26.45" customHeight="1" x14ac:dyDescent="0.2">
      <c r="A115" s="311">
        <v>45981</v>
      </c>
      <c r="B115" s="176"/>
      <c r="C115" s="148"/>
      <c r="D115" s="284"/>
      <c r="E115" s="274"/>
      <c r="F115" s="284"/>
      <c r="G115" s="151"/>
      <c r="H115" s="15" t="s">
        <v>93</v>
      </c>
    </row>
    <row r="116" spans="1:9" ht="26.45" customHeight="1" x14ac:dyDescent="0.2">
      <c r="A116" s="311">
        <v>45982</v>
      </c>
      <c r="B116" s="176"/>
      <c r="C116" s="148"/>
      <c r="D116" s="284"/>
      <c r="E116" s="274"/>
      <c r="F116" s="284"/>
      <c r="G116" s="151"/>
      <c r="H116" s="15" t="s">
        <v>51</v>
      </c>
    </row>
    <row r="117" spans="1:9" ht="26.45" customHeight="1" x14ac:dyDescent="0.2">
      <c r="A117" s="311">
        <v>45983</v>
      </c>
      <c r="B117" s="176"/>
      <c r="C117" s="148"/>
      <c r="D117" s="284"/>
      <c r="E117" s="273"/>
      <c r="F117" s="284"/>
      <c r="G117" s="164"/>
      <c r="H117" s="15" t="s">
        <v>20</v>
      </c>
    </row>
    <row r="118" spans="1:9" ht="26.45" customHeight="1" x14ac:dyDescent="0.2">
      <c r="A118" s="311">
        <v>45984</v>
      </c>
      <c r="B118" s="176"/>
      <c r="C118" s="160"/>
      <c r="D118" s="286"/>
      <c r="E118" s="278"/>
      <c r="F118" s="293"/>
      <c r="G118" s="160"/>
      <c r="H118" s="18"/>
    </row>
    <row r="119" spans="1:9" ht="26.45" customHeight="1" x14ac:dyDescent="0.2">
      <c r="A119" s="312">
        <v>45985</v>
      </c>
      <c r="B119" s="176"/>
      <c r="C119" s="159"/>
      <c r="D119" s="290"/>
      <c r="E119" s="281"/>
      <c r="F119" s="287"/>
      <c r="G119" s="159"/>
      <c r="H119" s="17" t="s">
        <v>17</v>
      </c>
    </row>
    <row r="120" spans="1:9" ht="60" customHeight="1" x14ac:dyDescent="0.2">
      <c r="A120" s="311">
        <v>45986</v>
      </c>
      <c r="B120" s="176"/>
      <c r="C120" s="150"/>
      <c r="D120" s="284" t="s">
        <v>451</v>
      </c>
      <c r="E120" s="274" t="s">
        <v>449</v>
      </c>
      <c r="F120" s="284" t="s">
        <v>450</v>
      </c>
      <c r="G120" s="148"/>
      <c r="H120" s="15"/>
    </row>
    <row r="121" spans="1:9" ht="27.75" customHeight="1" x14ac:dyDescent="0.2">
      <c r="A121" s="311">
        <v>45987</v>
      </c>
      <c r="B121" s="176"/>
      <c r="C121" s="150"/>
      <c r="D121" s="284"/>
      <c r="E121" s="274" t="s">
        <v>264</v>
      </c>
      <c r="F121" s="274"/>
      <c r="G121" s="151"/>
      <c r="H121" s="15"/>
    </row>
    <row r="122" spans="1:9" ht="19.149999999999999" customHeight="1" x14ac:dyDescent="0.2">
      <c r="A122" s="311">
        <v>45988</v>
      </c>
      <c r="B122" s="176"/>
      <c r="C122" s="150"/>
      <c r="D122" s="287"/>
      <c r="E122" s="280"/>
      <c r="F122" s="284"/>
      <c r="G122" s="151"/>
      <c r="H122" s="15"/>
    </row>
    <row r="123" spans="1:9" ht="19.149999999999999" customHeight="1" x14ac:dyDescent="0.2">
      <c r="A123" s="311">
        <v>45989</v>
      </c>
      <c r="B123" s="176"/>
      <c r="C123" s="313"/>
      <c r="D123" s="296"/>
      <c r="E123" s="318"/>
      <c r="F123" s="284"/>
      <c r="G123" s="164"/>
      <c r="H123" s="15"/>
    </row>
    <row r="124" spans="1:9" ht="19.149999999999999" customHeight="1" x14ac:dyDescent="0.2">
      <c r="A124" s="311">
        <v>45990</v>
      </c>
      <c r="B124" s="176"/>
      <c r="C124" s="313"/>
      <c r="D124" s="296"/>
      <c r="E124" s="273"/>
      <c r="F124" s="284"/>
      <c r="G124" s="164"/>
      <c r="H124" s="15"/>
    </row>
    <row r="125" spans="1:9" ht="19.149999999999999" customHeight="1" x14ac:dyDescent="0.2">
      <c r="A125" s="314">
        <v>45991</v>
      </c>
      <c r="B125" s="176"/>
      <c r="C125" s="157"/>
      <c r="D125" s="286"/>
      <c r="E125" s="277"/>
      <c r="F125" s="286"/>
      <c r="G125" s="166"/>
      <c r="H125" s="18"/>
    </row>
    <row r="126" spans="1:9" ht="45.75" customHeight="1" x14ac:dyDescent="0.2">
      <c r="A126" s="311">
        <v>45992</v>
      </c>
      <c r="B126" s="176"/>
      <c r="C126" s="153"/>
      <c r="D126" s="298" t="s">
        <v>261</v>
      </c>
      <c r="E126" s="274" t="s">
        <v>453</v>
      </c>
      <c r="F126" s="284" t="s">
        <v>280</v>
      </c>
      <c r="G126" s="159"/>
      <c r="H126" s="17"/>
    </row>
    <row r="127" spans="1:9" ht="22.9" customHeight="1" x14ac:dyDescent="0.2">
      <c r="A127" s="311">
        <v>45993</v>
      </c>
      <c r="B127" s="176"/>
      <c r="C127" s="148"/>
      <c r="D127" s="287"/>
      <c r="E127" s="274"/>
      <c r="F127" s="284"/>
      <c r="G127" s="150"/>
      <c r="H127" s="15"/>
      <c r="I127" s="14"/>
    </row>
    <row r="128" spans="1:9" ht="30" customHeight="1" x14ac:dyDescent="0.2">
      <c r="A128" s="311">
        <v>45994</v>
      </c>
      <c r="B128" s="176"/>
      <c r="C128" s="176"/>
      <c r="D128" s="295"/>
      <c r="E128" s="274" t="s">
        <v>263</v>
      </c>
      <c r="F128" s="284" t="s">
        <v>288</v>
      </c>
      <c r="G128" s="148"/>
      <c r="H128" s="15"/>
      <c r="I128" s="14"/>
    </row>
    <row r="129" spans="1:8" ht="37.5" customHeight="1" x14ac:dyDescent="0.2">
      <c r="A129" s="311">
        <v>45995</v>
      </c>
      <c r="B129" s="176"/>
      <c r="C129" s="313"/>
      <c r="D129" s="295" t="s">
        <v>238</v>
      </c>
      <c r="E129" s="274"/>
      <c r="F129" s="284" t="s">
        <v>281</v>
      </c>
      <c r="G129" s="151"/>
      <c r="H129" s="15" t="s">
        <v>68</v>
      </c>
    </row>
    <row r="130" spans="1:8" ht="37.5" customHeight="1" x14ac:dyDescent="0.2">
      <c r="A130" s="311">
        <v>45996</v>
      </c>
      <c r="B130" s="176"/>
      <c r="C130" s="176"/>
      <c r="D130" s="295" t="s">
        <v>238</v>
      </c>
      <c r="E130" s="273"/>
      <c r="F130" s="284" t="s">
        <v>282</v>
      </c>
      <c r="G130" s="150"/>
      <c r="H130" s="15" t="s">
        <v>72</v>
      </c>
    </row>
    <row r="131" spans="1:8" ht="21.6" customHeight="1" x14ac:dyDescent="0.2">
      <c r="A131" s="311">
        <v>45997</v>
      </c>
      <c r="B131" s="176"/>
      <c r="C131" s="176"/>
      <c r="D131" s="296"/>
      <c r="E131" s="273"/>
      <c r="F131" s="287"/>
      <c r="G131" s="109"/>
      <c r="H131" s="15"/>
    </row>
    <row r="132" spans="1:8" ht="21.6" customHeight="1" x14ac:dyDescent="0.2">
      <c r="A132" s="311">
        <v>45998</v>
      </c>
      <c r="B132" s="176"/>
      <c r="C132" s="183"/>
      <c r="D132" s="297"/>
      <c r="E132" s="278"/>
      <c r="F132" s="286"/>
      <c r="G132" s="160"/>
      <c r="H132" s="18"/>
    </row>
    <row r="133" spans="1:8" ht="74.45" customHeight="1" x14ac:dyDescent="0.2">
      <c r="A133" s="312">
        <v>45999</v>
      </c>
      <c r="B133" s="176"/>
      <c r="C133" s="179"/>
      <c r="D133" s="298" t="s">
        <v>455</v>
      </c>
      <c r="E133" s="274" t="s">
        <v>452</v>
      </c>
      <c r="F133" s="284" t="s">
        <v>454</v>
      </c>
      <c r="G133" s="159"/>
      <c r="H133" s="17"/>
    </row>
    <row r="134" spans="1:8" ht="31.5" x14ac:dyDescent="0.2">
      <c r="A134" s="311">
        <v>46000</v>
      </c>
      <c r="B134" s="176"/>
      <c r="C134" s="109"/>
      <c r="D134" s="287" t="s">
        <v>290</v>
      </c>
      <c r="E134" s="274" t="s">
        <v>217</v>
      </c>
      <c r="F134" s="284" t="s">
        <v>283</v>
      </c>
      <c r="G134" s="148"/>
      <c r="H134" s="15"/>
    </row>
    <row r="135" spans="1:8" ht="24" customHeight="1" x14ac:dyDescent="0.2">
      <c r="A135" s="311">
        <v>46001</v>
      </c>
      <c r="B135" s="176"/>
      <c r="C135" s="170"/>
      <c r="D135" s="295"/>
      <c r="E135" s="274"/>
      <c r="F135" s="284" t="s">
        <v>204</v>
      </c>
      <c r="G135" s="148"/>
      <c r="H135" s="15" t="s">
        <v>21</v>
      </c>
    </row>
    <row r="136" spans="1:8" ht="21.6" customHeight="1" x14ac:dyDescent="0.2">
      <c r="A136" s="311">
        <v>46002</v>
      </c>
      <c r="B136" s="176"/>
      <c r="C136" s="170"/>
      <c r="D136" s="295"/>
      <c r="E136" s="274"/>
      <c r="F136" s="284"/>
      <c r="G136" s="150"/>
      <c r="H136" s="15"/>
    </row>
    <row r="137" spans="1:8" ht="21.6" customHeight="1" x14ac:dyDescent="0.2">
      <c r="A137" s="311">
        <v>46003</v>
      </c>
      <c r="B137" s="176"/>
      <c r="C137" s="170"/>
      <c r="D137" s="295" t="s">
        <v>456</v>
      </c>
      <c r="E137" s="274"/>
      <c r="F137" s="284"/>
      <c r="G137" s="151"/>
      <c r="H137" s="15"/>
    </row>
    <row r="138" spans="1:8" ht="21.6" customHeight="1" x14ac:dyDescent="0.2">
      <c r="A138" s="311">
        <v>46004</v>
      </c>
      <c r="B138" s="176"/>
      <c r="C138" s="170"/>
      <c r="D138" s="295"/>
      <c r="E138" s="273"/>
      <c r="F138" s="284"/>
      <c r="G138" s="151"/>
      <c r="H138" s="20"/>
    </row>
    <row r="139" spans="1:8" ht="21.6" customHeight="1" x14ac:dyDescent="0.2">
      <c r="A139" s="314">
        <v>46005</v>
      </c>
      <c r="B139" s="176"/>
      <c r="C139" s="171"/>
      <c r="D139" s="299"/>
      <c r="E139" s="277"/>
      <c r="F139" s="286"/>
      <c r="G139" s="166"/>
      <c r="H139" s="18"/>
    </row>
    <row r="140" spans="1:8" ht="53.25" customHeight="1" x14ac:dyDescent="0.2">
      <c r="A140" s="311">
        <v>46006</v>
      </c>
      <c r="B140" s="176"/>
      <c r="C140" s="109"/>
      <c r="D140" s="290" t="s">
        <v>458</v>
      </c>
      <c r="E140" s="274" t="s">
        <v>460</v>
      </c>
      <c r="F140" s="284" t="s">
        <v>461</v>
      </c>
      <c r="G140" s="109"/>
      <c r="H140" s="17"/>
    </row>
    <row r="141" spans="1:8" ht="51" customHeight="1" x14ac:dyDescent="0.2">
      <c r="A141" s="311">
        <v>46007</v>
      </c>
      <c r="B141" s="176"/>
      <c r="C141" s="109"/>
      <c r="D141" s="295" t="s">
        <v>459</v>
      </c>
      <c r="E141" s="274" t="s">
        <v>460</v>
      </c>
      <c r="F141" s="284" t="s">
        <v>462</v>
      </c>
      <c r="G141" s="109"/>
      <c r="H141" s="15"/>
    </row>
    <row r="142" spans="1:8" ht="53.25" customHeight="1" x14ac:dyDescent="0.2">
      <c r="A142" s="311">
        <v>46008</v>
      </c>
      <c r="B142" s="176"/>
      <c r="C142" s="109"/>
      <c r="D142" s="287" t="s">
        <v>292</v>
      </c>
      <c r="E142" s="274" t="s">
        <v>460</v>
      </c>
      <c r="F142" s="287" t="s">
        <v>463</v>
      </c>
      <c r="G142" s="109"/>
      <c r="H142" s="15"/>
    </row>
    <row r="143" spans="1:8" ht="53.25" customHeight="1" x14ac:dyDescent="0.2">
      <c r="A143" s="311">
        <v>46009</v>
      </c>
      <c r="B143" s="176"/>
      <c r="C143" s="109"/>
      <c r="D143" s="287" t="s">
        <v>292</v>
      </c>
      <c r="E143" s="274" t="s">
        <v>464</v>
      </c>
      <c r="F143" s="287" t="s">
        <v>463</v>
      </c>
      <c r="G143" s="185"/>
      <c r="H143" s="15"/>
    </row>
    <row r="144" spans="1:8" ht="53.25" customHeight="1" x14ac:dyDescent="0.2">
      <c r="A144" s="311">
        <v>46010</v>
      </c>
      <c r="B144" s="176"/>
      <c r="C144" s="109"/>
      <c r="D144" s="287"/>
      <c r="E144" s="274" t="s">
        <v>465</v>
      </c>
      <c r="F144" s="284"/>
      <c r="G144" s="109"/>
      <c r="H144" s="15"/>
    </row>
    <row r="145" spans="1:8" ht="18.600000000000001" customHeight="1" x14ac:dyDescent="0.2">
      <c r="A145" s="311">
        <v>46011</v>
      </c>
      <c r="B145" s="148"/>
      <c r="C145" s="109"/>
      <c r="D145" s="284"/>
      <c r="E145" s="274"/>
      <c r="F145" s="284"/>
      <c r="G145" s="109"/>
      <c r="H145" s="15"/>
    </row>
    <row r="146" spans="1:8" ht="18.600000000000001" customHeight="1" x14ac:dyDescent="0.2">
      <c r="A146" s="311">
        <v>46012</v>
      </c>
      <c r="B146" s="166"/>
      <c r="C146" s="171"/>
      <c r="D146" s="286"/>
      <c r="E146" s="277"/>
      <c r="F146" s="286"/>
      <c r="G146" s="166" t="s">
        <v>32</v>
      </c>
      <c r="H146" s="18" t="s">
        <v>27</v>
      </c>
    </row>
    <row r="147" spans="1:8" ht="23.45" customHeight="1" x14ac:dyDescent="0.2">
      <c r="A147" s="312">
        <v>46013</v>
      </c>
      <c r="B147" s="148" t="s">
        <v>31</v>
      </c>
      <c r="C147" s="109"/>
      <c r="D147" s="284" t="s">
        <v>41</v>
      </c>
      <c r="E147" s="274" t="s">
        <v>41</v>
      </c>
      <c r="F147" s="284" t="s">
        <v>41</v>
      </c>
      <c r="G147" s="109" t="s">
        <v>32</v>
      </c>
      <c r="H147" s="15" t="s">
        <v>27</v>
      </c>
    </row>
    <row r="148" spans="1:8" ht="23.45" customHeight="1" x14ac:dyDescent="0.2">
      <c r="A148" s="311">
        <v>46014</v>
      </c>
      <c r="B148" s="148" t="s">
        <v>31</v>
      </c>
      <c r="C148" s="109"/>
      <c r="D148" s="284" t="s">
        <v>41</v>
      </c>
      <c r="E148" s="274" t="s">
        <v>41</v>
      </c>
      <c r="F148" s="284" t="s">
        <v>41</v>
      </c>
      <c r="G148" s="109" t="s">
        <v>32</v>
      </c>
      <c r="H148" s="16" t="s">
        <v>27</v>
      </c>
    </row>
    <row r="149" spans="1:8" ht="23.45" customHeight="1" x14ac:dyDescent="0.2">
      <c r="A149" s="311">
        <v>46015</v>
      </c>
      <c r="B149" s="148" t="s">
        <v>31</v>
      </c>
      <c r="C149" s="109"/>
      <c r="D149" s="284" t="s">
        <v>41</v>
      </c>
      <c r="E149" s="274" t="s">
        <v>41</v>
      </c>
      <c r="F149" s="284" t="s">
        <v>41</v>
      </c>
      <c r="G149" s="109" t="s">
        <v>32</v>
      </c>
      <c r="H149" s="100" t="s">
        <v>27</v>
      </c>
    </row>
    <row r="150" spans="1:8" ht="23.45" customHeight="1" x14ac:dyDescent="0.2">
      <c r="A150" s="311">
        <v>46016</v>
      </c>
      <c r="B150" s="167" t="s">
        <v>11</v>
      </c>
      <c r="C150" s="170"/>
      <c r="D150" s="284" t="s">
        <v>41</v>
      </c>
      <c r="E150" s="274" t="s">
        <v>41</v>
      </c>
      <c r="F150" s="284" t="s">
        <v>41</v>
      </c>
      <c r="G150" s="170" t="s">
        <v>45</v>
      </c>
      <c r="H150" s="15" t="s">
        <v>27</v>
      </c>
    </row>
    <row r="151" spans="1:8" ht="39.6" customHeight="1" x14ac:dyDescent="0.2">
      <c r="A151" s="311">
        <v>46017</v>
      </c>
      <c r="B151" s="148" t="s">
        <v>31</v>
      </c>
      <c r="C151" s="109"/>
      <c r="D151" s="284" t="s">
        <v>251</v>
      </c>
      <c r="E151" s="274" t="s">
        <v>251</v>
      </c>
      <c r="F151" s="284" t="s">
        <v>251</v>
      </c>
      <c r="G151" s="109" t="s">
        <v>37</v>
      </c>
      <c r="H151" s="15" t="s">
        <v>27</v>
      </c>
    </row>
    <row r="152" spans="1:8" ht="23.45" customHeight="1" x14ac:dyDescent="0.2">
      <c r="A152" s="311">
        <v>46018</v>
      </c>
      <c r="B152" s="148" t="s">
        <v>31</v>
      </c>
      <c r="C152" s="109"/>
      <c r="D152" s="284" t="s">
        <v>41</v>
      </c>
      <c r="E152" s="274" t="s">
        <v>41</v>
      </c>
      <c r="F152" s="284" t="s">
        <v>41</v>
      </c>
      <c r="G152" s="109" t="s">
        <v>32</v>
      </c>
      <c r="H152" s="15" t="s">
        <v>27</v>
      </c>
    </row>
    <row r="153" spans="1:8" ht="23.45" customHeight="1" x14ac:dyDescent="0.2">
      <c r="A153" s="314">
        <v>46019</v>
      </c>
      <c r="B153" s="160" t="s">
        <v>31</v>
      </c>
      <c r="C153" s="166"/>
      <c r="D153" s="286" t="s">
        <v>41</v>
      </c>
      <c r="E153" s="277" t="s">
        <v>41</v>
      </c>
      <c r="F153" s="286" t="s">
        <v>41</v>
      </c>
      <c r="G153" s="166" t="s">
        <v>32</v>
      </c>
      <c r="H153" s="18" t="s">
        <v>27</v>
      </c>
    </row>
    <row r="154" spans="1:8" ht="23.45" customHeight="1" x14ac:dyDescent="0.2">
      <c r="A154" s="311">
        <v>46020</v>
      </c>
      <c r="B154" s="148" t="s">
        <v>31</v>
      </c>
      <c r="C154" s="109"/>
      <c r="D154" s="284" t="s">
        <v>41</v>
      </c>
      <c r="E154" s="274" t="s">
        <v>41</v>
      </c>
      <c r="F154" s="284" t="s">
        <v>41</v>
      </c>
      <c r="G154" s="109" t="s">
        <v>32</v>
      </c>
      <c r="H154" s="15" t="s">
        <v>27</v>
      </c>
    </row>
    <row r="155" spans="1:8" ht="23.45" customHeight="1" x14ac:dyDescent="0.2">
      <c r="A155" s="311">
        <v>46021</v>
      </c>
      <c r="B155" s="148" t="s">
        <v>31</v>
      </c>
      <c r="C155" s="109"/>
      <c r="D155" s="284" t="s">
        <v>41</v>
      </c>
      <c r="E155" s="274" t="s">
        <v>41</v>
      </c>
      <c r="F155" s="284" t="s">
        <v>41</v>
      </c>
      <c r="G155" s="109" t="s">
        <v>32</v>
      </c>
      <c r="H155" s="16" t="s">
        <v>27</v>
      </c>
    </row>
    <row r="156" spans="1:8" ht="23.45" customHeight="1" x14ac:dyDescent="0.2">
      <c r="A156" s="311">
        <v>46022</v>
      </c>
      <c r="B156" s="148" t="s">
        <v>31</v>
      </c>
      <c r="C156" s="109"/>
      <c r="D156" s="284" t="s">
        <v>41</v>
      </c>
      <c r="E156" s="274" t="s">
        <v>41</v>
      </c>
      <c r="F156" s="284" t="s">
        <v>41</v>
      </c>
      <c r="G156" s="109" t="s">
        <v>32</v>
      </c>
      <c r="H156" s="100" t="s">
        <v>27</v>
      </c>
    </row>
    <row r="157" spans="1:8" ht="23.45" customHeight="1" x14ac:dyDescent="0.2">
      <c r="A157" s="311">
        <v>46023</v>
      </c>
      <c r="B157" s="167" t="s">
        <v>11</v>
      </c>
      <c r="C157" s="170"/>
      <c r="D157" s="284" t="s">
        <v>41</v>
      </c>
      <c r="E157" s="274" t="s">
        <v>41</v>
      </c>
      <c r="F157" s="284" t="s">
        <v>41</v>
      </c>
      <c r="G157" s="170" t="s">
        <v>45</v>
      </c>
      <c r="H157" s="15" t="s">
        <v>27</v>
      </c>
    </row>
    <row r="158" spans="1:8" ht="23.45" customHeight="1" x14ac:dyDescent="0.2">
      <c r="A158" s="311">
        <v>46024</v>
      </c>
      <c r="B158" s="148" t="s">
        <v>31</v>
      </c>
      <c r="C158" s="109"/>
      <c r="D158" s="284" t="s">
        <v>41</v>
      </c>
      <c r="E158" s="274" t="s">
        <v>41</v>
      </c>
      <c r="F158" s="284" t="s">
        <v>41</v>
      </c>
      <c r="G158" s="109" t="s">
        <v>32</v>
      </c>
      <c r="H158" s="15" t="s">
        <v>27</v>
      </c>
    </row>
    <row r="159" spans="1:8" ht="23.45" customHeight="1" x14ac:dyDescent="0.2">
      <c r="A159" s="311">
        <v>46025</v>
      </c>
      <c r="B159" s="148" t="s">
        <v>31</v>
      </c>
      <c r="C159" s="109"/>
      <c r="D159" s="284" t="s">
        <v>41</v>
      </c>
      <c r="E159" s="274" t="s">
        <v>41</v>
      </c>
      <c r="F159" s="284" t="s">
        <v>41</v>
      </c>
      <c r="G159" s="109" t="s">
        <v>32</v>
      </c>
      <c r="H159" s="15" t="s">
        <v>27</v>
      </c>
    </row>
    <row r="160" spans="1:8" ht="23.45" customHeight="1" x14ac:dyDescent="0.2">
      <c r="A160" s="311">
        <v>46026</v>
      </c>
      <c r="B160" s="166" t="s">
        <v>31</v>
      </c>
      <c r="C160" s="171"/>
      <c r="D160" s="286" t="s">
        <v>41</v>
      </c>
      <c r="E160" s="277" t="s">
        <v>41</v>
      </c>
      <c r="F160" s="286" t="s">
        <v>41</v>
      </c>
      <c r="G160" s="166" t="s">
        <v>32</v>
      </c>
      <c r="H160" s="18" t="s">
        <v>27</v>
      </c>
    </row>
    <row r="161" spans="1:8" ht="37.9" customHeight="1" x14ac:dyDescent="0.2">
      <c r="A161" s="312">
        <v>46027</v>
      </c>
      <c r="B161" s="176"/>
      <c r="C161" s="161"/>
      <c r="D161" s="298" t="s">
        <v>240</v>
      </c>
      <c r="E161" s="274" t="s">
        <v>239</v>
      </c>
      <c r="F161" s="284" t="s">
        <v>468</v>
      </c>
      <c r="G161" s="159"/>
      <c r="H161" s="17" t="s">
        <v>104</v>
      </c>
    </row>
    <row r="162" spans="1:8" ht="30" customHeight="1" x14ac:dyDescent="0.2">
      <c r="A162" s="311">
        <v>46028</v>
      </c>
      <c r="B162" s="176"/>
      <c r="C162" s="109"/>
      <c r="D162" s="295" t="s">
        <v>293</v>
      </c>
      <c r="E162" s="274"/>
      <c r="F162" s="284" t="s">
        <v>468</v>
      </c>
      <c r="G162" s="164"/>
      <c r="H162" s="15"/>
    </row>
    <row r="163" spans="1:8" ht="26.25" customHeight="1" x14ac:dyDescent="0.2">
      <c r="A163" s="311">
        <v>46029</v>
      </c>
      <c r="B163" s="176"/>
      <c r="C163" s="109"/>
      <c r="D163" s="295" t="s">
        <v>207</v>
      </c>
      <c r="E163" s="274"/>
      <c r="F163" s="284"/>
      <c r="G163" s="164"/>
      <c r="H163" s="15"/>
    </row>
    <row r="164" spans="1:8" ht="18" x14ac:dyDescent="0.2">
      <c r="A164" s="311">
        <v>46030</v>
      </c>
      <c r="B164" s="176"/>
      <c r="C164" s="109"/>
      <c r="D164" s="295" t="s">
        <v>207</v>
      </c>
      <c r="E164" s="274" t="s">
        <v>218</v>
      </c>
      <c r="F164" s="284"/>
      <c r="G164" s="151"/>
      <c r="H164" s="15"/>
    </row>
    <row r="165" spans="1:8" ht="18" x14ac:dyDescent="0.2">
      <c r="A165" s="311">
        <v>46031</v>
      </c>
      <c r="B165" s="176"/>
      <c r="C165" s="109"/>
      <c r="D165" s="295" t="s">
        <v>207</v>
      </c>
      <c r="E165" s="274" t="s">
        <v>218</v>
      </c>
      <c r="F165" s="284"/>
      <c r="G165" s="151"/>
      <c r="H165" s="15"/>
    </row>
    <row r="166" spans="1:8" ht="18" x14ac:dyDescent="0.2">
      <c r="A166" s="311">
        <v>46032</v>
      </c>
      <c r="B166" s="176"/>
      <c r="C166" s="109"/>
      <c r="D166" s="284"/>
      <c r="E166" s="274" t="s">
        <v>218</v>
      </c>
      <c r="F166" s="284"/>
      <c r="G166" s="148"/>
      <c r="H166" s="15"/>
    </row>
    <row r="167" spans="1:8" ht="24" customHeight="1" x14ac:dyDescent="0.2">
      <c r="A167" s="314">
        <v>46033</v>
      </c>
      <c r="B167" s="176"/>
      <c r="C167" s="183"/>
      <c r="D167" s="286"/>
      <c r="E167" s="277"/>
      <c r="F167" s="286"/>
      <c r="G167" s="166"/>
      <c r="H167" s="18"/>
    </row>
    <row r="168" spans="1:8" ht="31.5" x14ac:dyDescent="0.2">
      <c r="A168" s="311">
        <v>46034</v>
      </c>
      <c r="B168" s="176"/>
      <c r="C168" s="161"/>
      <c r="D168" s="285"/>
      <c r="E168" s="274" t="s">
        <v>284</v>
      </c>
      <c r="F168" s="284"/>
      <c r="G168" s="150"/>
      <c r="H168" s="17"/>
    </row>
    <row r="169" spans="1:8" ht="18" x14ac:dyDescent="0.2">
      <c r="A169" s="311">
        <v>46035</v>
      </c>
      <c r="B169" s="176"/>
      <c r="C169" s="170"/>
      <c r="D169" s="295" t="s">
        <v>212</v>
      </c>
      <c r="E169" s="274" t="s">
        <v>218</v>
      </c>
      <c r="F169" s="284" t="s">
        <v>295</v>
      </c>
      <c r="G169" s="151"/>
      <c r="H169" s="20"/>
    </row>
    <row r="170" spans="1:8" ht="18" x14ac:dyDescent="0.2">
      <c r="A170" s="311">
        <v>46036</v>
      </c>
      <c r="B170" s="176"/>
      <c r="C170" s="170"/>
      <c r="D170" s="295" t="s">
        <v>473</v>
      </c>
      <c r="E170" s="274" t="s">
        <v>218</v>
      </c>
      <c r="F170" s="284" t="s">
        <v>222</v>
      </c>
      <c r="G170" s="109"/>
      <c r="H170" s="15"/>
    </row>
    <row r="171" spans="1:8" ht="18" x14ac:dyDescent="0.2">
      <c r="A171" s="311">
        <v>46037</v>
      </c>
      <c r="B171" s="176"/>
      <c r="C171" s="176"/>
      <c r="D171" s="296"/>
      <c r="E171" s="274" t="s">
        <v>218</v>
      </c>
      <c r="F171" s="284"/>
      <c r="G171" s="151"/>
      <c r="H171" s="15"/>
    </row>
    <row r="172" spans="1:8" ht="18" x14ac:dyDescent="0.2">
      <c r="A172" s="311">
        <v>46038</v>
      </c>
      <c r="B172" s="176"/>
      <c r="C172" s="170"/>
      <c r="D172" s="295"/>
      <c r="E172" s="274" t="s">
        <v>218</v>
      </c>
      <c r="F172" s="284"/>
      <c r="G172" s="150"/>
      <c r="H172" s="15"/>
    </row>
    <row r="173" spans="1:8" ht="18" x14ac:dyDescent="0.2">
      <c r="A173" s="311">
        <v>46039</v>
      </c>
      <c r="B173" s="176"/>
      <c r="C173" s="170"/>
      <c r="D173" s="295"/>
      <c r="E173" s="274"/>
      <c r="F173" s="284"/>
      <c r="G173" s="109"/>
      <c r="H173" s="20"/>
    </row>
    <row r="174" spans="1:8" ht="18" x14ac:dyDescent="0.2">
      <c r="A174" s="311">
        <v>46040</v>
      </c>
      <c r="B174" s="176"/>
      <c r="C174" s="171"/>
      <c r="D174" s="299"/>
      <c r="E174" s="277"/>
      <c r="F174" s="286"/>
      <c r="G174" s="160"/>
      <c r="H174" s="18"/>
    </row>
    <row r="175" spans="1:8" ht="26.45" customHeight="1" x14ac:dyDescent="0.2">
      <c r="A175" s="312">
        <v>46041</v>
      </c>
      <c r="B175" s="176"/>
      <c r="C175" s="179"/>
      <c r="D175" s="300"/>
      <c r="E175" s="274"/>
      <c r="F175" s="284"/>
      <c r="G175" s="109"/>
      <c r="H175" s="72"/>
    </row>
    <row r="176" spans="1:8" ht="23.45" customHeight="1" x14ac:dyDescent="0.2">
      <c r="A176" s="311">
        <v>46042</v>
      </c>
      <c r="B176" s="176"/>
      <c r="C176" s="170"/>
      <c r="D176" s="295"/>
      <c r="E176" s="274"/>
      <c r="F176" s="284"/>
      <c r="G176" s="151"/>
      <c r="H176" s="20"/>
    </row>
    <row r="177" spans="1:9" ht="31.5" x14ac:dyDescent="0.2">
      <c r="A177" s="311">
        <v>46043</v>
      </c>
      <c r="B177" s="176"/>
      <c r="C177" s="170"/>
      <c r="D177" s="295" t="s">
        <v>472</v>
      </c>
      <c r="E177" s="274"/>
      <c r="F177" s="284" t="s">
        <v>205</v>
      </c>
      <c r="G177" s="151"/>
      <c r="H177" s="20"/>
    </row>
    <row r="178" spans="1:9" ht="24.6" customHeight="1" x14ac:dyDescent="0.2">
      <c r="A178" s="311">
        <v>46044</v>
      </c>
      <c r="B178" s="176"/>
      <c r="C178" s="170"/>
      <c r="D178" s="295"/>
      <c r="E178" s="273"/>
      <c r="F178" s="284"/>
      <c r="G178" s="151"/>
      <c r="H178" s="20"/>
    </row>
    <row r="179" spans="1:9" ht="24.6" customHeight="1" x14ac:dyDescent="0.2">
      <c r="A179" s="311">
        <v>46045</v>
      </c>
      <c r="B179" s="176"/>
      <c r="C179" s="170"/>
      <c r="D179" s="295"/>
      <c r="E179" s="280"/>
      <c r="F179" s="284"/>
      <c r="G179" s="170"/>
      <c r="H179" s="20"/>
    </row>
    <row r="180" spans="1:9" ht="24.6" customHeight="1" x14ac:dyDescent="0.2">
      <c r="A180" s="311">
        <v>46046</v>
      </c>
      <c r="B180" s="176"/>
      <c r="C180" s="176"/>
      <c r="D180" s="296"/>
      <c r="E180" s="280"/>
      <c r="F180" s="288"/>
      <c r="G180" s="148"/>
      <c r="H180" s="20" t="s">
        <v>57</v>
      </c>
    </row>
    <row r="181" spans="1:9" ht="24.6" customHeight="1" x14ac:dyDescent="0.2">
      <c r="A181" s="314">
        <v>46047</v>
      </c>
      <c r="B181" s="176"/>
      <c r="C181" s="171"/>
      <c r="D181" s="299"/>
      <c r="E181" s="282"/>
      <c r="F181" s="330"/>
      <c r="G181" s="160"/>
      <c r="H181" s="18"/>
    </row>
    <row r="182" spans="1:9" ht="53.25" customHeight="1" x14ac:dyDescent="0.2">
      <c r="A182" s="311">
        <v>46048</v>
      </c>
      <c r="B182" s="176"/>
      <c r="C182" s="179"/>
      <c r="D182" s="295" t="s">
        <v>209</v>
      </c>
      <c r="E182" s="274" t="s">
        <v>466</v>
      </c>
      <c r="F182" s="284" t="s">
        <v>467</v>
      </c>
      <c r="G182" s="159"/>
      <c r="H182" s="72"/>
    </row>
    <row r="183" spans="1:9" ht="27" customHeight="1" x14ac:dyDescent="0.2">
      <c r="A183" s="311">
        <v>46049</v>
      </c>
      <c r="B183" s="176"/>
      <c r="C183" s="109"/>
      <c r="D183" s="295"/>
      <c r="E183" s="274"/>
      <c r="F183" s="284"/>
      <c r="G183" s="109"/>
      <c r="H183" s="20" t="s">
        <v>91</v>
      </c>
    </row>
    <row r="184" spans="1:9" ht="27" customHeight="1" x14ac:dyDescent="0.2">
      <c r="A184" s="311">
        <v>46050</v>
      </c>
      <c r="B184" s="176"/>
      <c r="C184" s="170"/>
      <c r="D184" s="295" t="s">
        <v>469</v>
      </c>
      <c r="E184" s="274"/>
      <c r="F184" s="284" t="s">
        <v>476</v>
      </c>
      <c r="G184" s="164"/>
      <c r="H184" s="15"/>
    </row>
    <row r="185" spans="1:9" ht="18" x14ac:dyDescent="0.2">
      <c r="A185" s="311">
        <v>46051</v>
      </c>
      <c r="B185" s="176"/>
      <c r="C185" s="176"/>
      <c r="D185" s="296"/>
      <c r="E185" s="273"/>
      <c r="F185" s="284" t="s">
        <v>223</v>
      </c>
      <c r="G185" s="164"/>
      <c r="H185" s="20"/>
    </row>
    <row r="186" spans="1:9" ht="27" customHeight="1" x14ac:dyDescent="0.2">
      <c r="A186" s="311">
        <v>46052</v>
      </c>
      <c r="B186" s="176"/>
      <c r="C186" s="109"/>
      <c r="D186" s="295"/>
      <c r="E186" s="319"/>
      <c r="F186" s="284"/>
      <c r="G186" s="148"/>
      <c r="H186" s="15"/>
    </row>
    <row r="187" spans="1:9" ht="27" customHeight="1" x14ac:dyDescent="0.2">
      <c r="A187" s="311">
        <v>46053</v>
      </c>
      <c r="B187" s="176"/>
      <c r="C187" s="176"/>
      <c r="D187" s="295"/>
      <c r="E187" s="274"/>
      <c r="F187" s="284"/>
      <c r="G187" s="151"/>
      <c r="H187" s="20"/>
    </row>
    <row r="188" spans="1:9" ht="28.9" customHeight="1" x14ac:dyDescent="0.2">
      <c r="A188" s="311">
        <v>46054</v>
      </c>
      <c r="B188" s="176"/>
      <c r="C188" s="171"/>
      <c r="D188" s="299"/>
      <c r="E188" s="277"/>
      <c r="F188" s="286"/>
      <c r="G188" s="157"/>
      <c r="H188" s="18"/>
    </row>
    <row r="189" spans="1:9" ht="41.45" customHeight="1" x14ac:dyDescent="0.2">
      <c r="A189" s="312">
        <v>46055</v>
      </c>
      <c r="B189" s="176"/>
      <c r="C189" s="179"/>
      <c r="D189" s="295" t="s">
        <v>470</v>
      </c>
      <c r="E189" s="276"/>
      <c r="F189" s="290"/>
      <c r="G189" s="181"/>
      <c r="H189" s="17" t="s">
        <v>62</v>
      </c>
      <c r="I189" s="19"/>
    </row>
    <row r="190" spans="1:9" ht="27.6" customHeight="1" x14ac:dyDescent="0.2">
      <c r="A190" s="311">
        <v>46056</v>
      </c>
      <c r="B190" s="176"/>
      <c r="C190" s="109"/>
      <c r="D190" s="295"/>
      <c r="E190" s="274" t="s">
        <v>471</v>
      </c>
      <c r="F190" s="284"/>
      <c r="G190" s="182"/>
      <c r="H190" s="15" t="s">
        <v>62</v>
      </c>
      <c r="I190" s="19"/>
    </row>
    <row r="191" spans="1:9" ht="41.25" customHeight="1" x14ac:dyDescent="0.2">
      <c r="A191" s="311">
        <v>46057</v>
      </c>
      <c r="B191" s="176"/>
      <c r="C191" s="170"/>
      <c r="D191" s="295" t="s">
        <v>477</v>
      </c>
      <c r="E191" s="274"/>
      <c r="F191" s="284"/>
      <c r="G191" s="187"/>
      <c r="H191" s="15" t="s">
        <v>62</v>
      </c>
      <c r="I191" s="19"/>
    </row>
    <row r="192" spans="1:9" ht="56.25" customHeight="1" x14ac:dyDescent="0.2">
      <c r="A192" s="311">
        <v>46058</v>
      </c>
      <c r="B192" s="176"/>
      <c r="C192" s="176"/>
      <c r="D192" s="287"/>
      <c r="E192" s="279" t="s">
        <v>478</v>
      </c>
      <c r="F192" s="284"/>
      <c r="G192" s="164"/>
      <c r="H192" s="15" t="s">
        <v>111</v>
      </c>
      <c r="I192" s="14"/>
    </row>
    <row r="193" spans="1:9" ht="21.6" customHeight="1" x14ac:dyDescent="0.2">
      <c r="A193" s="311">
        <v>46059</v>
      </c>
      <c r="B193" s="176"/>
      <c r="C193" s="170"/>
      <c r="D193" s="295" t="s">
        <v>210</v>
      </c>
      <c r="E193" s="274"/>
      <c r="F193" s="284"/>
      <c r="G193" s="148"/>
      <c r="H193" s="15" t="s">
        <v>112</v>
      </c>
    </row>
    <row r="194" spans="1:9" ht="22.9" customHeight="1" x14ac:dyDescent="0.2">
      <c r="A194" s="311">
        <v>46060</v>
      </c>
      <c r="B194" s="176"/>
      <c r="C194" s="163"/>
      <c r="D194" s="295"/>
      <c r="E194" s="279"/>
      <c r="F194" s="284"/>
      <c r="G194" s="163"/>
      <c r="H194" s="15" t="s">
        <v>22</v>
      </c>
    </row>
    <row r="195" spans="1:9" ht="22.9" customHeight="1" x14ac:dyDescent="0.2">
      <c r="A195" s="314">
        <v>46061</v>
      </c>
      <c r="B195" s="176"/>
      <c r="C195" s="171"/>
      <c r="D195" s="286"/>
      <c r="E195" s="277"/>
      <c r="F195" s="286"/>
      <c r="G195" s="157"/>
      <c r="H195" s="18"/>
    </row>
    <row r="196" spans="1:9" ht="28.9" customHeight="1" x14ac:dyDescent="0.2">
      <c r="A196" s="311">
        <v>46062</v>
      </c>
      <c r="B196" s="176"/>
      <c r="C196" s="170"/>
      <c r="D196" s="295"/>
      <c r="E196" s="274" t="s">
        <v>219</v>
      </c>
      <c r="F196" s="290"/>
      <c r="G196" s="181"/>
      <c r="H196" s="15"/>
    </row>
    <row r="197" spans="1:9" ht="18" x14ac:dyDescent="0.2">
      <c r="A197" s="311">
        <v>46063</v>
      </c>
      <c r="B197" s="176"/>
      <c r="C197" s="109"/>
      <c r="D197" s="295"/>
      <c r="E197" s="274" t="s">
        <v>479</v>
      </c>
      <c r="F197" s="284"/>
      <c r="G197" s="182"/>
      <c r="H197" s="15"/>
      <c r="I197" s="14"/>
    </row>
    <row r="198" spans="1:9" ht="35.25" customHeight="1" x14ac:dyDescent="0.2">
      <c r="A198" s="311">
        <v>46064</v>
      </c>
      <c r="B198" s="176"/>
      <c r="C198" s="170"/>
      <c r="D198" s="295" t="s">
        <v>480</v>
      </c>
      <c r="E198" s="274"/>
      <c r="F198" s="284"/>
      <c r="G198" s="187"/>
      <c r="H198" s="15"/>
    </row>
    <row r="199" spans="1:9" ht="63" customHeight="1" x14ac:dyDescent="0.2">
      <c r="A199" s="311">
        <v>46065</v>
      </c>
      <c r="B199" s="176"/>
      <c r="C199" s="150"/>
      <c r="D199" s="295" t="s">
        <v>483</v>
      </c>
      <c r="E199" s="273"/>
      <c r="F199" s="284" t="s">
        <v>481</v>
      </c>
      <c r="G199" s="174"/>
      <c r="H199" s="15"/>
    </row>
    <row r="200" spans="1:9" ht="18" x14ac:dyDescent="0.2">
      <c r="A200" s="311">
        <v>46066</v>
      </c>
      <c r="B200" s="176"/>
      <c r="C200" s="150"/>
      <c r="D200" s="284" t="s">
        <v>215</v>
      </c>
      <c r="E200" s="274"/>
      <c r="F200" s="288"/>
      <c r="G200" s="148"/>
      <c r="H200" s="15"/>
    </row>
    <row r="201" spans="1:9" ht="19.149999999999999" customHeight="1" x14ac:dyDescent="0.2">
      <c r="A201" s="311">
        <v>46067</v>
      </c>
      <c r="B201" s="176"/>
      <c r="C201" s="150"/>
      <c r="D201" s="287"/>
      <c r="E201" s="280"/>
      <c r="F201" s="288"/>
      <c r="G201" s="187"/>
      <c r="H201" s="15"/>
    </row>
    <row r="202" spans="1:9" ht="19.149999999999999" customHeight="1" x14ac:dyDescent="0.2">
      <c r="A202" s="311">
        <v>46068</v>
      </c>
      <c r="B202" s="176"/>
      <c r="C202" s="156"/>
      <c r="D202" s="293"/>
      <c r="E202" s="278"/>
      <c r="F202" s="286"/>
      <c r="G202" s="184"/>
      <c r="H202" s="20"/>
    </row>
    <row r="203" spans="1:9" ht="27.75" customHeight="1" x14ac:dyDescent="0.2">
      <c r="A203" s="312">
        <v>46069</v>
      </c>
      <c r="B203" s="176"/>
      <c r="C203" s="188"/>
      <c r="D203" s="295"/>
      <c r="E203" s="274"/>
      <c r="F203" s="285"/>
      <c r="G203" s="181"/>
      <c r="H203" s="72" t="s">
        <v>63</v>
      </c>
    </row>
    <row r="204" spans="1:9" ht="42" customHeight="1" x14ac:dyDescent="0.2">
      <c r="A204" s="311">
        <v>46070</v>
      </c>
      <c r="B204" s="176"/>
      <c r="C204" s="151"/>
      <c r="D204" s="295" t="s">
        <v>485</v>
      </c>
      <c r="E204" s="274"/>
      <c r="F204" s="284" t="s">
        <v>505</v>
      </c>
      <c r="G204" s="182"/>
      <c r="H204" s="20" t="s">
        <v>63</v>
      </c>
    </row>
    <row r="205" spans="1:9" ht="28.9" customHeight="1" x14ac:dyDescent="0.2">
      <c r="A205" s="311">
        <v>46071</v>
      </c>
      <c r="B205" s="163"/>
      <c r="C205" s="170"/>
      <c r="D205" s="284"/>
      <c r="E205" s="274" t="s">
        <v>241</v>
      </c>
      <c r="F205" s="284"/>
      <c r="G205" s="187"/>
      <c r="H205" s="20" t="s">
        <v>64</v>
      </c>
    </row>
    <row r="206" spans="1:9" ht="28.9" customHeight="1" x14ac:dyDescent="0.2">
      <c r="A206" s="311">
        <v>46072</v>
      </c>
      <c r="B206" s="151"/>
      <c r="C206" s="109"/>
      <c r="D206" s="284"/>
      <c r="E206" s="274" t="s">
        <v>484</v>
      </c>
      <c r="F206" s="284"/>
      <c r="G206" s="163"/>
      <c r="H206" s="15" t="s">
        <v>113</v>
      </c>
    </row>
    <row r="207" spans="1:9" ht="28.9" customHeight="1" x14ac:dyDescent="0.2">
      <c r="A207" s="311">
        <v>46073</v>
      </c>
      <c r="B207" s="163"/>
      <c r="C207" s="109"/>
      <c r="D207" s="284"/>
      <c r="E207" s="274"/>
      <c r="F207" s="284"/>
      <c r="G207" s="148"/>
      <c r="H207" s="15"/>
    </row>
    <row r="208" spans="1:9" ht="28.9" customHeight="1" x14ac:dyDescent="0.2">
      <c r="A208" s="311">
        <v>46074</v>
      </c>
      <c r="B208" s="151"/>
      <c r="C208" s="109"/>
      <c r="D208" s="284"/>
      <c r="E208" s="274"/>
      <c r="F208" s="284"/>
      <c r="G208" s="150"/>
      <c r="H208" s="20"/>
    </row>
    <row r="209" spans="1:8" ht="28.9" customHeight="1" x14ac:dyDescent="0.2">
      <c r="A209" s="314">
        <v>46075</v>
      </c>
      <c r="B209" s="171"/>
      <c r="C209" s="171"/>
      <c r="D209" s="286"/>
      <c r="E209" s="277"/>
      <c r="F209" s="286"/>
      <c r="G209" s="157" t="s">
        <v>60</v>
      </c>
      <c r="H209" s="115" t="s">
        <v>84</v>
      </c>
    </row>
    <row r="210" spans="1:8" ht="21" customHeight="1" x14ac:dyDescent="0.2">
      <c r="A210" s="312">
        <v>46076</v>
      </c>
      <c r="B210" s="151" t="s">
        <v>65</v>
      </c>
      <c r="C210" s="109"/>
      <c r="D210" s="284" t="s">
        <v>41</v>
      </c>
      <c r="E210" s="274" t="s">
        <v>42</v>
      </c>
      <c r="F210" s="284" t="s">
        <v>41</v>
      </c>
      <c r="G210" s="150" t="s">
        <v>60</v>
      </c>
      <c r="H210" s="72" t="s">
        <v>84</v>
      </c>
    </row>
    <row r="211" spans="1:8" ht="21" customHeight="1" x14ac:dyDescent="0.2">
      <c r="A211" s="311">
        <v>46077</v>
      </c>
      <c r="B211" s="151" t="s">
        <v>65</v>
      </c>
      <c r="C211" s="109"/>
      <c r="D211" s="284" t="s">
        <v>41</v>
      </c>
      <c r="E211" s="274" t="s">
        <v>42</v>
      </c>
      <c r="F211" s="284" t="s">
        <v>41</v>
      </c>
      <c r="G211" s="150" t="s">
        <v>60</v>
      </c>
      <c r="H211" s="20" t="s">
        <v>84</v>
      </c>
    </row>
    <row r="212" spans="1:8" ht="21" customHeight="1" x14ac:dyDescent="0.2">
      <c r="A212" s="311">
        <v>46078</v>
      </c>
      <c r="B212" s="151" t="s">
        <v>65</v>
      </c>
      <c r="C212" s="109"/>
      <c r="D212" s="284" t="s">
        <v>41</v>
      </c>
      <c r="E212" s="274" t="s">
        <v>42</v>
      </c>
      <c r="F212" s="284" t="s">
        <v>41</v>
      </c>
      <c r="G212" s="150" t="s">
        <v>60</v>
      </c>
      <c r="H212" s="20" t="s">
        <v>84</v>
      </c>
    </row>
    <row r="213" spans="1:8" ht="21" customHeight="1" x14ac:dyDescent="0.2">
      <c r="A213" s="311">
        <v>46079</v>
      </c>
      <c r="B213" s="151" t="s">
        <v>65</v>
      </c>
      <c r="C213" s="109"/>
      <c r="D213" s="284" t="s">
        <v>41</v>
      </c>
      <c r="E213" s="274" t="s">
        <v>42</v>
      </c>
      <c r="F213" s="284" t="s">
        <v>41</v>
      </c>
      <c r="G213" s="150" t="s">
        <v>60</v>
      </c>
      <c r="H213" s="20" t="s">
        <v>84</v>
      </c>
    </row>
    <row r="214" spans="1:8" ht="21" customHeight="1" x14ac:dyDescent="0.2">
      <c r="A214" s="311">
        <v>46080</v>
      </c>
      <c r="B214" s="151" t="s">
        <v>65</v>
      </c>
      <c r="C214" s="109"/>
      <c r="D214" s="284" t="s">
        <v>41</v>
      </c>
      <c r="E214" s="274" t="s">
        <v>42</v>
      </c>
      <c r="F214" s="284" t="s">
        <v>41</v>
      </c>
      <c r="G214" s="150" t="s">
        <v>60</v>
      </c>
      <c r="H214" s="20" t="s">
        <v>84</v>
      </c>
    </row>
    <row r="215" spans="1:8" ht="21" customHeight="1" x14ac:dyDescent="0.2">
      <c r="A215" s="311">
        <v>46081</v>
      </c>
      <c r="B215" s="151" t="s">
        <v>65</v>
      </c>
      <c r="C215" s="109"/>
      <c r="D215" s="284" t="s">
        <v>41</v>
      </c>
      <c r="E215" s="274" t="s">
        <v>42</v>
      </c>
      <c r="F215" s="284" t="s">
        <v>41</v>
      </c>
      <c r="G215" s="150" t="s">
        <v>60</v>
      </c>
      <c r="H215" s="20" t="s">
        <v>84</v>
      </c>
    </row>
    <row r="216" spans="1:8" ht="21" customHeight="1" x14ac:dyDescent="0.2">
      <c r="A216" s="314">
        <v>46082</v>
      </c>
      <c r="B216" s="171"/>
      <c r="C216" s="171"/>
      <c r="D216" s="286"/>
      <c r="E216" s="277"/>
      <c r="F216" s="286"/>
      <c r="G216" s="187"/>
      <c r="H216" s="18"/>
    </row>
    <row r="217" spans="1:8" ht="29.45" customHeight="1" x14ac:dyDescent="0.2">
      <c r="A217" s="311">
        <v>46083</v>
      </c>
      <c r="B217" s="153"/>
      <c r="C217" s="161"/>
      <c r="D217" s="284"/>
      <c r="E217" s="274"/>
      <c r="F217" s="290"/>
      <c r="G217" s="181"/>
      <c r="H217" s="15"/>
    </row>
    <row r="218" spans="1:8" ht="36.6" customHeight="1" x14ac:dyDescent="0.2">
      <c r="A218" s="311">
        <v>46084</v>
      </c>
      <c r="B218" s="176"/>
      <c r="C218" s="109"/>
      <c r="D218" s="284" t="s">
        <v>486</v>
      </c>
      <c r="E218" s="274"/>
      <c r="F218" s="284" t="s">
        <v>504</v>
      </c>
      <c r="G218" s="182"/>
      <c r="H218" s="15"/>
    </row>
    <row r="219" spans="1:8" ht="31.15" customHeight="1" x14ac:dyDescent="0.2">
      <c r="A219" s="311">
        <v>46085</v>
      </c>
      <c r="B219" s="176"/>
      <c r="C219" s="170"/>
      <c r="D219" s="295"/>
      <c r="E219" s="274"/>
      <c r="F219" s="284" t="s">
        <v>487</v>
      </c>
      <c r="G219" s="187"/>
      <c r="H219" s="118"/>
    </row>
    <row r="220" spans="1:8" ht="18" x14ac:dyDescent="0.2">
      <c r="A220" s="311">
        <v>46086</v>
      </c>
      <c r="B220" s="176"/>
      <c r="C220" s="170"/>
      <c r="D220" s="284"/>
      <c r="E220" s="274"/>
      <c r="F220" s="284"/>
      <c r="G220" s="163"/>
      <c r="H220" s="118"/>
    </row>
    <row r="221" spans="1:8" ht="29.45" customHeight="1" x14ac:dyDescent="0.2">
      <c r="A221" s="311">
        <v>46087</v>
      </c>
      <c r="B221" s="176"/>
      <c r="C221" s="170"/>
      <c r="D221" s="295" t="s">
        <v>298</v>
      </c>
      <c r="E221" s="274"/>
      <c r="F221" s="284" t="s">
        <v>495</v>
      </c>
      <c r="G221" s="151"/>
      <c r="H221" s="15"/>
    </row>
    <row r="222" spans="1:8" ht="18.600000000000001" customHeight="1" x14ac:dyDescent="0.2">
      <c r="A222" s="311">
        <v>46088</v>
      </c>
      <c r="B222" s="176"/>
      <c r="C222" s="176"/>
      <c r="D222" s="295"/>
      <c r="E222" s="274"/>
      <c r="F222" s="284"/>
      <c r="G222" s="150"/>
      <c r="H222" s="15"/>
    </row>
    <row r="223" spans="1:8" ht="18.600000000000001" customHeight="1" x14ac:dyDescent="0.2">
      <c r="A223" s="311">
        <v>46089</v>
      </c>
      <c r="B223" s="176"/>
      <c r="C223" s="171"/>
      <c r="D223" s="299"/>
      <c r="E223" s="277"/>
      <c r="F223" s="293"/>
      <c r="G223" s="177"/>
      <c r="H223" s="16"/>
    </row>
    <row r="224" spans="1:8" ht="32.450000000000003" customHeight="1" x14ac:dyDescent="0.2">
      <c r="A224" s="312">
        <v>46090</v>
      </c>
      <c r="B224" s="176"/>
      <c r="C224" s="179"/>
      <c r="D224" s="295" t="s">
        <v>488</v>
      </c>
      <c r="E224" s="274"/>
      <c r="F224" s="290"/>
      <c r="G224" s="159"/>
      <c r="H224" s="17" t="s">
        <v>25</v>
      </c>
    </row>
    <row r="225" spans="1:8" ht="31.5" x14ac:dyDescent="0.2">
      <c r="A225" s="311">
        <v>46091</v>
      </c>
      <c r="B225" s="176"/>
      <c r="C225" s="109"/>
      <c r="D225" s="295" t="s">
        <v>506</v>
      </c>
      <c r="E225" s="274" t="s">
        <v>489</v>
      </c>
      <c r="F225" s="284"/>
      <c r="G225" s="109"/>
      <c r="H225" s="15"/>
    </row>
    <row r="226" spans="1:8" ht="43.9" customHeight="1" x14ac:dyDescent="0.2">
      <c r="A226" s="311">
        <v>46092</v>
      </c>
      <c r="B226" s="176"/>
      <c r="C226" s="170"/>
      <c r="D226" s="295" t="s">
        <v>507</v>
      </c>
      <c r="E226" s="274" t="s">
        <v>489</v>
      </c>
      <c r="F226" s="284" t="s">
        <v>490</v>
      </c>
      <c r="G226" s="109"/>
      <c r="H226" s="15"/>
    </row>
    <row r="227" spans="1:8" ht="30.6" customHeight="1" x14ac:dyDescent="0.2">
      <c r="A227" s="311">
        <v>46093</v>
      </c>
      <c r="B227" s="176"/>
      <c r="C227" s="170"/>
      <c r="D227" s="295" t="s">
        <v>506</v>
      </c>
      <c r="E227" s="274" t="s">
        <v>489</v>
      </c>
      <c r="F227" s="284"/>
      <c r="G227" s="164"/>
      <c r="H227" s="15"/>
    </row>
    <row r="228" spans="1:8" ht="30.6" customHeight="1" x14ac:dyDescent="0.2">
      <c r="A228" s="311">
        <v>46094</v>
      </c>
      <c r="B228" s="176"/>
      <c r="C228" s="170"/>
      <c r="D228" s="295" t="s">
        <v>300</v>
      </c>
      <c r="E228" s="274"/>
      <c r="F228" s="284"/>
      <c r="G228" s="151"/>
      <c r="H228" s="15" t="s">
        <v>97</v>
      </c>
    </row>
    <row r="229" spans="1:8" ht="18" x14ac:dyDescent="0.2">
      <c r="A229" s="311">
        <v>46095</v>
      </c>
      <c r="B229" s="176"/>
      <c r="C229" s="170"/>
      <c r="D229" s="296"/>
      <c r="E229" s="273"/>
      <c r="F229" s="287"/>
      <c r="G229" s="150"/>
      <c r="H229" s="15"/>
    </row>
    <row r="230" spans="1:8" ht="18" x14ac:dyDescent="0.2">
      <c r="A230" s="314">
        <v>46096</v>
      </c>
      <c r="B230" s="171"/>
      <c r="C230" s="171"/>
      <c r="D230" s="293"/>
      <c r="E230" s="277"/>
      <c r="F230" s="286"/>
      <c r="G230" s="157"/>
      <c r="H230" s="18"/>
    </row>
    <row r="231" spans="1:8" ht="36" customHeight="1" x14ac:dyDescent="0.2">
      <c r="A231" s="311">
        <v>46097</v>
      </c>
      <c r="B231" s="179"/>
      <c r="C231" s="179"/>
      <c r="D231" s="284" t="s">
        <v>491</v>
      </c>
      <c r="E231" s="274"/>
      <c r="F231" s="290"/>
      <c r="G231" s="159"/>
      <c r="H231" s="17"/>
    </row>
    <row r="232" spans="1:8" ht="22.15" customHeight="1" x14ac:dyDescent="0.2">
      <c r="A232" s="311">
        <v>46098</v>
      </c>
      <c r="B232" s="109"/>
      <c r="C232" s="109"/>
      <c r="D232" s="284"/>
      <c r="E232" s="274"/>
      <c r="F232" s="287"/>
      <c r="G232" s="109"/>
      <c r="H232" s="15"/>
    </row>
    <row r="233" spans="1:8" ht="36" customHeight="1" x14ac:dyDescent="0.2">
      <c r="A233" s="311">
        <v>46099</v>
      </c>
      <c r="B233" s="170"/>
      <c r="C233" s="170"/>
      <c r="D233" s="284"/>
      <c r="E233" s="274" t="s">
        <v>273</v>
      </c>
      <c r="F233" s="287"/>
      <c r="G233" s="164"/>
      <c r="H233" s="15"/>
    </row>
    <row r="234" spans="1:8" ht="36" customHeight="1" x14ac:dyDescent="0.2">
      <c r="A234" s="311">
        <v>46100</v>
      </c>
      <c r="B234" s="163"/>
      <c r="C234" s="170"/>
      <c r="D234" s="284"/>
      <c r="E234" s="274"/>
      <c r="F234" s="287"/>
      <c r="G234" s="185"/>
      <c r="H234" s="15" t="s">
        <v>100</v>
      </c>
    </row>
    <row r="235" spans="1:8" ht="36" customHeight="1" x14ac:dyDescent="0.2">
      <c r="A235" s="311">
        <v>46101</v>
      </c>
      <c r="B235" s="148"/>
      <c r="C235" s="148"/>
      <c r="D235" s="284"/>
      <c r="E235" s="274"/>
      <c r="F235" s="287"/>
      <c r="G235" s="148"/>
      <c r="H235" s="15"/>
    </row>
    <row r="236" spans="1:8" ht="36" customHeight="1" x14ac:dyDescent="0.2">
      <c r="A236" s="311">
        <v>46102</v>
      </c>
      <c r="B236" s="176"/>
      <c r="C236" s="170"/>
      <c r="D236" s="295" t="s">
        <v>508</v>
      </c>
      <c r="E236" s="273"/>
      <c r="F236" s="295" t="s">
        <v>492</v>
      </c>
      <c r="G236" s="109"/>
      <c r="H236" s="15"/>
    </row>
    <row r="237" spans="1:8" ht="27" customHeight="1" x14ac:dyDescent="0.2">
      <c r="A237" s="311">
        <v>46103</v>
      </c>
      <c r="B237" s="176"/>
      <c r="C237" s="171"/>
      <c r="D237" s="299"/>
      <c r="E237" s="277"/>
      <c r="F237" s="286"/>
      <c r="G237" s="166"/>
      <c r="H237" s="18"/>
    </row>
    <row r="238" spans="1:8" ht="31.5" x14ac:dyDescent="0.2">
      <c r="A238" s="312">
        <v>46104</v>
      </c>
      <c r="B238" s="176"/>
      <c r="C238" s="161"/>
      <c r="D238" s="285"/>
      <c r="E238" s="275"/>
      <c r="F238" s="285" t="s">
        <v>509</v>
      </c>
      <c r="G238" s="152"/>
      <c r="H238" s="17"/>
    </row>
    <row r="239" spans="1:8" ht="21.6" customHeight="1" x14ac:dyDescent="0.2">
      <c r="A239" s="311">
        <v>46105</v>
      </c>
      <c r="B239" s="176"/>
      <c r="C239" s="151"/>
      <c r="D239" s="284"/>
      <c r="E239" s="274"/>
      <c r="F239" s="284" t="s">
        <v>302</v>
      </c>
      <c r="G239" s="151"/>
      <c r="H239" s="15"/>
    </row>
    <row r="240" spans="1:8" ht="44.1" customHeight="1" x14ac:dyDescent="0.2">
      <c r="A240" s="311">
        <v>46106</v>
      </c>
      <c r="B240" s="176"/>
      <c r="C240" s="163"/>
      <c r="D240" s="295"/>
      <c r="E240" s="274" t="s">
        <v>510</v>
      </c>
      <c r="F240" s="284"/>
      <c r="G240" s="151"/>
      <c r="H240" s="20" t="s">
        <v>92</v>
      </c>
    </row>
    <row r="241" spans="1:9" ht="31.9" customHeight="1" x14ac:dyDescent="0.2">
      <c r="A241" s="311">
        <v>46107</v>
      </c>
      <c r="B241" s="176"/>
      <c r="C241" s="163"/>
      <c r="D241" s="295" t="s">
        <v>493</v>
      </c>
      <c r="E241" s="274"/>
      <c r="F241" s="284"/>
      <c r="G241" s="151"/>
      <c r="H241" s="20" t="s">
        <v>92</v>
      </c>
    </row>
    <row r="242" spans="1:9" ht="21" customHeight="1" x14ac:dyDescent="0.2">
      <c r="A242" s="311">
        <v>46108</v>
      </c>
      <c r="B242" s="176"/>
      <c r="C242" s="163"/>
      <c r="D242" s="295"/>
      <c r="E242" s="274"/>
      <c r="F242" s="284"/>
      <c r="G242" s="151"/>
      <c r="H242" s="20"/>
    </row>
    <row r="243" spans="1:9" ht="21" customHeight="1" x14ac:dyDescent="0.2">
      <c r="A243" s="311">
        <v>46109</v>
      </c>
      <c r="B243" s="176"/>
      <c r="C243" s="163"/>
      <c r="D243" s="295" t="s">
        <v>56</v>
      </c>
      <c r="E243" s="274"/>
      <c r="F243" s="284"/>
      <c r="G243" s="151"/>
      <c r="H243" s="20" t="s">
        <v>23</v>
      </c>
    </row>
    <row r="244" spans="1:9" ht="21" customHeight="1" x14ac:dyDescent="0.2">
      <c r="A244" s="314">
        <v>46110</v>
      </c>
      <c r="B244" s="176"/>
      <c r="C244" s="166"/>
      <c r="D244" s="286"/>
      <c r="E244" s="277"/>
      <c r="F244" s="286"/>
      <c r="G244" s="166"/>
      <c r="H244" s="18"/>
    </row>
    <row r="245" spans="1:9" ht="40.5" customHeight="1" x14ac:dyDescent="0.2">
      <c r="A245" s="311">
        <v>46111</v>
      </c>
      <c r="B245" s="176"/>
      <c r="C245" s="169"/>
      <c r="D245" s="295" t="s">
        <v>494</v>
      </c>
      <c r="E245" s="274"/>
      <c r="F245" s="285"/>
      <c r="G245" s="169"/>
      <c r="H245" s="17" t="s">
        <v>62</v>
      </c>
    </row>
    <row r="246" spans="1:9" ht="30" customHeight="1" x14ac:dyDescent="0.2">
      <c r="A246" s="311">
        <v>46112</v>
      </c>
      <c r="B246" s="163"/>
      <c r="C246" s="151"/>
      <c r="D246" s="288"/>
      <c r="E246" s="274" t="s">
        <v>511</v>
      </c>
      <c r="F246" s="284"/>
      <c r="G246" s="151"/>
      <c r="H246" s="15" t="s">
        <v>62</v>
      </c>
    </row>
    <row r="247" spans="1:9" ht="38.25" customHeight="1" x14ac:dyDescent="0.2">
      <c r="A247" s="311">
        <v>46113</v>
      </c>
      <c r="B247" s="176"/>
      <c r="C247" s="170"/>
      <c r="D247" s="288"/>
      <c r="E247" s="274" t="s">
        <v>512</v>
      </c>
      <c r="F247" s="284" t="s">
        <v>529</v>
      </c>
      <c r="G247" s="174"/>
      <c r="H247" s="15" t="s">
        <v>62</v>
      </c>
    </row>
    <row r="248" spans="1:9" ht="38.25" customHeight="1" x14ac:dyDescent="0.2">
      <c r="A248" s="311">
        <v>46114</v>
      </c>
      <c r="B248" s="163"/>
      <c r="C248" s="170"/>
      <c r="D248" s="284"/>
      <c r="E248" s="274"/>
      <c r="F248" s="284" t="s">
        <v>529</v>
      </c>
      <c r="G248" s="174"/>
      <c r="H248" s="15" t="s">
        <v>62</v>
      </c>
    </row>
    <row r="249" spans="1:9" ht="34.5" customHeight="1" x14ac:dyDescent="0.2">
      <c r="A249" s="311">
        <v>46115</v>
      </c>
      <c r="B249" s="176"/>
      <c r="C249" s="170"/>
      <c r="D249" s="284" t="s">
        <v>252</v>
      </c>
      <c r="E249" s="274" t="s">
        <v>252</v>
      </c>
      <c r="F249" s="284" t="s">
        <v>252</v>
      </c>
      <c r="G249" s="151"/>
      <c r="H249" s="15" t="s">
        <v>62</v>
      </c>
    </row>
    <row r="250" spans="1:9" ht="24.6" customHeight="1" x14ac:dyDescent="0.2">
      <c r="A250" s="311">
        <v>46116</v>
      </c>
      <c r="B250" s="163"/>
      <c r="C250" s="170"/>
      <c r="D250" s="284"/>
      <c r="E250" s="274"/>
      <c r="F250" s="295"/>
      <c r="G250" s="177"/>
      <c r="H250" s="15" t="s">
        <v>86</v>
      </c>
      <c r="I250" s="19"/>
    </row>
    <row r="251" spans="1:9" ht="24.6" customHeight="1" x14ac:dyDescent="0.2">
      <c r="A251" s="311">
        <v>46117</v>
      </c>
      <c r="B251" s="189"/>
      <c r="C251" s="166"/>
      <c r="D251" s="284"/>
      <c r="E251" s="274"/>
      <c r="F251" s="284"/>
      <c r="G251" s="163"/>
      <c r="H251" s="18" t="s">
        <v>62</v>
      </c>
      <c r="I251" s="19"/>
    </row>
    <row r="252" spans="1:9" ht="23.25" customHeight="1" x14ac:dyDescent="0.2">
      <c r="A252" s="312">
        <v>46118</v>
      </c>
      <c r="B252" s="169" t="s">
        <v>8</v>
      </c>
      <c r="C252" s="169"/>
      <c r="D252" s="285" t="s">
        <v>41</v>
      </c>
      <c r="E252" s="275" t="s">
        <v>41</v>
      </c>
      <c r="F252" s="285" t="s">
        <v>41</v>
      </c>
      <c r="G252" s="169" t="s">
        <v>85</v>
      </c>
      <c r="H252" s="17" t="s">
        <v>62</v>
      </c>
      <c r="I252" s="19"/>
    </row>
    <row r="253" spans="1:9" ht="74.45" customHeight="1" x14ac:dyDescent="0.2">
      <c r="A253" s="311">
        <v>46119</v>
      </c>
      <c r="B253" s="176"/>
      <c r="C253" s="167"/>
      <c r="D253" s="284" t="s">
        <v>262</v>
      </c>
      <c r="E253" s="274" t="s">
        <v>516</v>
      </c>
      <c r="F253" s="284"/>
      <c r="G253" s="167"/>
      <c r="H253" s="15" t="s">
        <v>118</v>
      </c>
      <c r="I253" s="19"/>
    </row>
    <row r="254" spans="1:9" ht="25.9" customHeight="1" x14ac:dyDescent="0.2">
      <c r="A254" s="311">
        <v>46120</v>
      </c>
      <c r="B254" s="176"/>
      <c r="C254" s="163"/>
      <c r="D254" s="295"/>
      <c r="E254" s="274" t="s">
        <v>513</v>
      </c>
      <c r="F254" s="284"/>
      <c r="G254" s="163"/>
      <c r="H254" s="15" t="s">
        <v>62</v>
      </c>
    </row>
    <row r="255" spans="1:9" ht="42" customHeight="1" x14ac:dyDescent="0.2">
      <c r="A255" s="311">
        <v>46121</v>
      </c>
      <c r="B255" s="176"/>
      <c r="C255" s="163"/>
      <c r="D255" s="284" t="s">
        <v>514</v>
      </c>
      <c r="E255" s="274" t="s">
        <v>242</v>
      </c>
      <c r="F255" s="284"/>
      <c r="G255" s="164"/>
      <c r="H255" s="15" t="s">
        <v>102</v>
      </c>
    </row>
    <row r="256" spans="1:9" ht="24.6" customHeight="1" x14ac:dyDescent="0.2">
      <c r="A256" s="311">
        <v>46122</v>
      </c>
      <c r="B256" s="151"/>
      <c r="C256" s="163"/>
      <c r="D256" s="284"/>
      <c r="E256" s="274"/>
      <c r="F256" s="284"/>
      <c r="G256" s="150"/>
      <c r="H256" s="15" t="s">
        <v>62</v>
      </c>
    </row>
    <row r="257" spans="1:9" ht="24.6" customHeight="1" x14ac:dyDescent="0.2">
      <c r="A257" s="311">
        <v>46123</v>
      </c>
      <c r="B257" s="163"/>
      <c r="C257" s="163"/>
      <c r="D257" s="284"/>
      <c r="E257" s="273"/>
      <c r="F257" s="284"/>
      <c r="G257" s="190"/>
      <c r="H257" s="15"/>
    </row>
    <row r="258" spans="1:9" ht="24.6" customHeight="1" x14ac:dyDescent="0.2">
      <c r="A258" s="314">
        <v>46124</v>
      </c>
      <c r="B258" s="180"/>
      <c r="C258" s="180"/>
      <c r="D258" s="286"/>
      <c r="E258" s="277"/>
      <c r="F258" s="286"/>
      <c r="G258" s="157"/>
      <c r="H258" s="18" t="s">
        <v>38</v>
      </c>
      <c r="I258" s="19"/>
    </row>
    <row r="259" spans="1:9" ht="21.6" customHeight="1" x14ac:dyDescent="0.2">
      <c r="A259" s="311">
        <v>46125</v>
      </c>
      <c r="B259" s="178" t="s">
        <v>34</v>
      </c>
      <c r="C259" s="152"/>
      <c r="D259" s="285" t="s">
        <v>41</v>
      </c>
      <c r="E259" s="275" t="s">
        <v>41</v>
      </c>
      <c r="F259" s="285" t="s">
        <v>41</v>
      </c>
      <c r="G259" s="152" t="s">
        <v>33</v>
      </c>
      <c r="H259" s="17" t="s">
        <v>35</v>
      </c>
      <c r="I259" s="19"/>
    </row>
    <row r="260" spans="1:9" ht="21.6" customHeight="1" x14ac:dyDescent="0.2">
      <c r="A260" s="311">
        <v>46126</v>
      </c>
      <c r="B260" s="163" t="s">
        <v>34</v>
      </c>
      <c r="C260" s="173"/>
      <c r="D260" s="284" t="s">
        <v>41</v>
      </c>
      <c r="E260" s="274" t="s">
        <v>41</v>
      </c>
      <c r="F260" s="284" t="s">
        <v>41</v>
      </c>
      <c r="G260" s="163" t="s">
        <v>33</v>
      </c>
      <c r="H260" s="15" t="s">
        <v>35</v>
      </c>
      <c r="I260" s="19"/>
    </row>
    <row r="261" spans="1:9" ht="21.6" customHeight="1" x14ac:dyDescent="0.2">
      <c r="A261" s="311">
        <v>46127</v>
      </c>
      <c r="B261" s="163" t="s">
        <v>34</v>
      </c>
      <c r="C261" s="173"/>
      <c r="D261" s="284" t="s">
        <v>41</v>
      </c>
      <c r="E261" s="274" t="s">
        <v>41</v>
      </c>
      <c r="F261" s="284" t="s">
        <v>41</v>
      </c>
      <c r="G261" s="163" t="s">
        <v>33</v>
      </c>
      <c r="H261" s="15" t="s">
        <v>35</v>
      </c>
      <c r="I261" s="19"/>
    </row>
    <row r="262" spans="1:9" ht="21.6" customHeight="1" x14ac:dyDescent="0.2">
      <c r="A262" s="311">
        <v>46128</v>
      </c>
      <c r="B262" s="163" t="s">
        <v>34</v>
      </c>
      <c r="C262" s="173"/>
      <c r="D262" s="284" t="s">
        <v>41</v>
      </c>
      <c r="E262" s="274" t="s">
        <v>41</v>
      </c>
      <c r="F262" s="284" t="s">
        <v>41</v>
      </c>
      <c r="G262" s="163" t="s">
        <v>117</v>
      </c>
      <c r="H262" s="15" t="s">
        <v>73</v>
      </c>
    </row>
    <row r="263" spans="1:9" ht="21.6" customHeight="1" x14ac:dyDescent="0.2">
      <c r="A263" s="311">
        <v>46129</v>
      </c>
      <c r="B263" s="163" t="s">
        <v>34</v>
      </c>
      <c r="C263" s="173"/>
      <c r="D263" s="284" t="s">
        <v>41</v>
      </c>
      <c r="E263" s="274" t="s">
        <v>41</v>
      </c>
      <c r="F263" s="284" t="s">
        <v>41</v>
      </c>
      <c r="G263" s="163" t="s">
        <v>33</v>
      </c>
      <c r="H263" s="15" t="s">
        <v>35</v>
      </c>
    </row>
    <row r="264" spans="1:9" ht="21.6" customHeight="1" x14ac:dyDescent="0.2">
      <c r="A264" s="311">
        <v>46130</v>
      </c>
      <c r="B264" s="163" t="s">
        <v>34</v>
      </c>
      <c r="C264" s="173"/>
      <c r="D264" s="284" t="s">
        <v>41</v>
      </c>
      <c r="E264" s="274" t="s">
        <v>41</v>
      </c>
      <c r="F264" s="284" t="s">
        <v>41</v>
      </c>
      <c r="G264" s="163" t="s">
        <v>33</v>
      </c>
      <c r="H264" s="15" t="s">
        <v>35</v>
      </c>
    </row>
    <row r="265" spans="1:9" ht="21.6" customHeight="1" x14ac:dyDescent="0.2">
      <c r="A265" s="311">
        <v>46131</v>
      </c>
      <c r="B265" s="180"/>
      <c r="C265" s="180"/>
      <c r="D265" s="286"/>
      <c r="E265" s="277"/>
      <c r="F265" s="286"/>
      <c r="G265" s="157"/>
      <c r="H265" s="18"/>
    </row>
    <row r="266" spans="1:9" ht="21.6" customHeight="1" x14ac:dyDescent="0.2">
      <c r="A266" s="312">
        <v>46132</v>
      </c>
      <c r="B266" s="178" t="s">
        <v>34</v>
      </c>
      <c r="C266" s="152"/>
      <c r="D266" s="285" t="s">
        <v>41</v>
      </c>
      <c r="E266" s="275" t="s">
        <v>41</v>
      </c>
      <c r="F266" s="285" t="s">
        <v>41</v>
      </c>
      <c r="G266" s="152" t="s">
        <v>33</v>
      </c>
      <c r="H266" s="17" t="s">
        <v>35</v>
      </c>
    </row>
    <row r="267" spans="1:9" ht="21.6" customHeight="1" x14ac:dyDescent="0.2">
      <c r="A267" s="311">
        <v>46133</v>
      </c>
      <c r="B267" s="163" t="s">
        <v>34</v>
      </c>
      <c r="C267" s="173"/>
      <c r="D267" s="284" t="s">
        <v>41</v>
      </c>
      <c r="E267" s="274" t="s">
        <v>41</v>
      </c>
      <c r="F267" s="284" t="s">
        <v>41</v>
      </c>
      <c r="G267" s="163" t="s">
        <v>33</v>
      </c>
      <c r="H267" s="15" t="s">
        <v>35</v>
      </c>
    </row>
    <row r="268" spans="1:9" ht="21.6" customHeight="1" x14ac:dyDescent="0.2">
      <c r="A268" s="311">
        <v>46134</v>
      </c>
      <c r="B268" s="163" t="s">
        <v>34</v>
      </c>
      <c r="C268" s="173"/>
      <c r="D268" s="284" t="s">
        <v>41</v>
      </c>
      <c r="E268" s="274" t="s">
        <v>41</v>
      </c>
      <c r="F268" s="284" t="s">
        <v>41</v>
      </c>
      <c r="G268" s="163" t="s">
        <v>33</v>
      </c>
      <c r="H268" s="15" t="s">
        <v>35</v>
      </c>
    </row>
    <row r="269" spans="1:9" ht="21.6" customHeight="1" x14ac:dyDescent="0.2">
      <c r="A269" s="311">
        <v>46135</v>
      </c>
      <c r="B269" s="163" t="s">
        <v>34</v>
      </c>
      <c r="C269" s="173"/>
      <c r="D269" s="284" t="s">
        <v>41</v>
      </c>
      <c r="E269" s="274" t="s">
        <v>41</v>
      </c>
      <c r="F269" s="284" t="s">
        <v>41</v>
      </c>
      <c r="G269" s="163" t="s">
        <v>33</v>
      </c>
      <c r="H269" s="15" t="s">
        <v>73</v>
      </c>
    </row>
    <row r="270" spans="1:9" ht="21.6" customHeight="1" x14ac:dyDescent="0.2">
      <c r="A270" s="311">
        <v>46136</v>
      </c>
      <c r="B270" s="163" t="s">
        <v>34</v>
      </c>
      <c r="C270" s="173"/>
      <c r="D270" s="284" t="s">
        <v>41</v>
      </c>
      <c r="E270" s="274" t="s">
        <v>41</v>
      </c>
      <c r="F270" s="284" t="s">
        <v>41</v>
      </c>
      <c r="G270" s="163" t="s">
        <v>33</v>
      </c>
      <c r="H270" s="15" t="s">
        <v>35</v>
      </c>
    </row>
    <row r="271" spans="1:9" ht="21.6" customHeight="1" x14ac:dyDescent="0.2">
      <c r="A271" s="311">
        <v>46137</v>
      </c>
      <c r="B271" s="163" t="s">
        <v>34</v>
      </c>
      <c r="C271" s="173"/>
      <c r="D271" s="284" t="s">
        <v>41</v>
      </c>
      <c r="E271" s="274" t="s">
        <v>41</v>
      </c>
      <c r="F271" s="284" t="s">
        <v>41</v>
      </c>
      <c r="G271" s="163" t="s">
        <v>33</v>
      </c>
      <c r="H271" s="15" t="s">
        <v>35</v>
      </c>
    </row>
    <row r="272" spans="1:9" ht="21.6" customHeight="1" x14ac:dyDescent="0.2">
      <c r="A272" s="314">
        <v>46138</v>
      </c>
      <c r="B272" s="180"/>
      <c r="C272" s="180"/>
      <c r="D272" s="286"/>
      <c r="E272" s="277"/>
      <c r="F272" s="286"/>
      <c r="G272" s="157"/>
      <c r="H272" s="18"/>
    </row>
    <row r="273" spans="1:8" ht="58.5" customHeight="1" x14ac:dyDescent="0.2">
      <c r="A273" s="311">
        <v>46139</v>
      </c>
      <c r="B273" s="176"/>
      <c r="C273" s="152"/>
      <c r="D273" s="298" t="s">
        <v>515</v>
      </c>
      <c r="E273" s="279" t="s">
        <v>517</v>
      </c>
      <c r="F273" s="285"/>
      <c r="G273" s="152"/>
      <c r="H273" s="17"/>
    </row>
    <row r="274" spans="1:8" ht="63" customHeight="1" x14ac:dyDescent="0.2">
      <c r="A274" s="311">
        <v>46140</v>
      </c>
      <c r="B274" s="176"/>
      <c r="C274" s="173"/>
      <c r="D274" s="295" t="s">
        <v>519</v>
      </c>
      <c r="E274" s="274" t="s">
        <v>226</v>
      </c>
      <c r="F274" s="284" t="s">
        <v>528</v>
      </c>
      <c r="G274" s="163"/>
      <c r="H274" s="15"/>
    </row>
    <row r="275" spans="1:8" ht="54" customHeight="1" x14ac:dyDescent="0.2">
      <c r="A275" s="311">
        <v>46141</v>
      </c>
      <c r="B275" s="167"/>
      <c r="C275" s="167"/>
      <c r="D275" s="284"/>
      <c r="E275" s="274" t="s">
        <v>520</v>
      </c>
      <c r="F275" s="284"/>
      <c r="G275" s="167"/>
      <c r="H275" s="15"/>
    </row>
    <row r="276" spans="1:8" ht="31.5" x14ac:dyDescent="0.2">
      <c r="A276" s="311">
        <v>46142</v>
      </c>
      <c r="B276" s="176"/>
      <c r="C276" s="176"/>
      <c r="D276" s="287"/>
      <c r="E276" s="274" t="s">
        <v>227</v>
      </c>
      <c r="F276" s="287"/>
      <c r="G276" s="148"/>
      <c r="H276" s="15"/>
    </row>
    <row r="277" spans="1:8" ht="27.75" customHeight="1" x14ac:dyDescent="0.2">
      <c r="A277" s="311">
        <v>46143</v>
      </c>
      <c r="B277" s="167" t="s">
        <v>9</v>
      </c>
      <c r="C277" s="167"/>
      <c r="D277" s="284" t="s">
        <v>41</v>
      </c>
      <c r="E277" s="274" t="s">
        <v>41</v>
      </c>
      <c r="F277" s="284" t="s">
        <v>41</v>
      </c>
      <c r="G277" s="167" t="s">
        <v>61</v>
      </c>
      <c r="H277" s="15"/>
    </row>
    <row r="278" spans="1:8" ht="18" x14ac:dyDescent="0.2">
      <c r="A278" s="311">
        <v>46144</v>
      </c>
      <c r="B278" s="163"/>
      <c r="C278" s="163"/>
      <c r="D278" s="284"/>
      <c r="E278" s="274"/>
      <c r="F278" s="284"/>
      <c r="G278" s="163"/>
      <c r="H278" s="15"/>
    </row>
    <row r="279" spans="1:8" ht="24.6" customHeight="1" x14ac:dyDescent="0.2">
      <c r="A279" s="311">
        <v>46145</v>
      </c>
      <c r="B279" s="180"/>
      <c r="C279" s="180"/>
      <c r="D279" s="284"/>
      <c r="E279" s="274"/>
      <c r="F279" s="284"/>
      <c r="G279" s="163"/>
      <c r="H279" s="18"/>
    </row>
    <row r="280" spans="1:8" ht="31.5" x14ac:dyDescent="0.2">
      <c r="A280" s="312">
        <v>46146</v>
      </c>
      <c r="B280" s="176"/>
      <c r="C280" s="169"/>
      <c r="D280" s="298" t="s">
        <v>521</v>
      </c>
      <c r="E280" s="275" t="s">
        <v>244</v>
      </c>
      <c r="F280" s="285"/>
      <c r="G280" s="161"/>
      <c r="H280" s="17"/>
    </row>
    <row r="281" spans="1:8" ht="35.25" customHeight="1" x14ac:dyDescent="0.2">
      <c r="A281" s="311">
        <v>46147</v>
      </c>
      <c r="B281" s="167" t="s">
        <v>211</v>
      </c>
      <c r="C281" s="167"/>
      <c r="D281" s="295" t="s">
        <v>522</v>
      </c>
      <c r="E281" s="274" t="s">
        <v>245</v>
      </c>
      <c r="F281" s="284"/>
      <c r="G281" s="164"/>
      <c r="H281" s="15"/>
    </row>
    <row r="282" spans="1:8" ht="86.25" customHeight="1" x14ac:dyDescent="0.2">
      <c r="A282" s="311">
        <v>46148</v>
      </c>
      <c r="B282" s="320"/>
      <c r="C282" s="109"/>
      <c r="D282" s="284"/>
      <c r="E282" s="274" t="s">
        <v>525</v>
      </c>
      <c r="F282" s="284"/>
      <c r="G282" s="109"/>
      <c r="H282" s="15"/>
    </row>
    <row r="283" spans="1:8" ht="52.9" customHeight="1" x14ac:dyDescent="0.2">
      <c r="A283" s="311">
        <v>46149</v>
      </c>
      <c r="B283" s="320"/>
      <c r="C283" s="109"/>
      <c r="D283" s="284"/>
      <c r="E283" s="274" t="s">
        <v>246</v>
      </c>
      <c r="F283" s="284" t="s">
        <v>523</v>
      </c>
      <c r="G283" s="109"/>
      <c r="H283" s="15"/>
    </row>
    <row r="284" spans="1:8" ht="15.6" customHeight="1" x14ac:dyDescent="0.2">
      <c r="A284" s="311">
        <v>46150</v>
      </c>
      <c r="B284" s="167" t="s">
        <v>74</v>
      </c>
      <c r="C284" s="167"/>
      <c r="D284" s="284" t="s">
        <v>42</v>
      </c>
      <c r="E284" s="274" t="s">
        <v>42</v>
      </c>
      <c r="F284" s="284" t="s">
        <v>42</v>
      </c>
      <c r="G284" s="167" t="s">
        <v>75</v>
      </c>
      <c r="H284" s="15"/>
    </row>
    <row r="285" spans="1:8" ht="15.6" customHeight="1" x14ac:dyDescent="0.2">
      <c r="A285" s="311">
        <v>46151</v>
      </c>
      <c r="B285" s="320"/>
      <c r="C285" s="109"/>
      <c r="D285" s="284"/>
      <c r="E285" s="274"/>
      <c r="F285" s="284"/>
      <c r="G285" s="109"/>
      <c r="H285" s="15"/>
    </row>
    <row r="286" spans="1:8" ht="15.6" customHeight="1" x14ac:dyDescent="0.2">
      <c r="A286" s="314">
        <v>46152</v>
      </c>
      <c r="B286" s="166"/>
      <c r="C286" s="183"/>
      <c r="D286" s="286"/>
      <c r="E286" s="277"/>
      <c r="F286" s="293"/>
      <c r="G286" s="166"/>
      <c r="H286" s="18"/>
    </row>
    <row r="287" spans="1:8" ht="34.5" customHeight="1" x14ac:dyDescent="0.2">
      <c r="A287" s="311">
        <v>46153</v>
      </c>
      <c r="B287" s="176"/>
      <c r="C287" s="161"/>
      <c r="D287" s="285" t="s">
        <v>208</v>
      </c>
      <c r="E287" s="274" t="s">
        <v>220</v>
      </c>
      <c r="F287" s="285" t="s">
        <v>527</v>
      </c>
      <c r="G287" s="161"/>
      <c r="H287" s="17" t="s">
        <v>114</v>
      </c>
    </row>
    <row r="288" spans="1:8" ht="18" x14ac:dyDescent="0.2">
      <c r="A288" s="311">
        <v>46154</v>
      </c>
      <c r="B288" s="170"/>
      <c r="C288" s="170"/>
      <c r="D288" s="284"/>
      <c r="E288" s="274" t="s">
        <v>220</v>
      </c>
      <c r="F288" s="284"/>
      <c r="G288" s="109"/>
      <c r="H288" s="15"/>
    </row>
    <row r="289" spans="1:9" ht="47.25" x14ac:dyDescent="0.2">
      <c r="A289" s="311">
        <v>46155</v>
      </c>
      <c r="B289" s="176"/>
      <c r="C289" s="176"/>
      <c r="D289" s="284"/>
      <c r="E289" s="274" t="s">
        <v>526</v>
      </c>
      <c r="F289" s="284" t="s">
        <v>530</v>
      </c>
      <c r="G289" s="109"/>
      <c r="H289" s="15"/>
    </row>
    <row r="290" spans="1:9" ht="32.25" customHeight="1" x14ac:dyDescent="0.2">
      <c r="A290" s="311">
        <v>46156</v>
      </c>
      <c r="B290" s="167" t="s">
        <v>14</v>
      </c>
      <c r="C290" s="109"/>
      <c r="D290" s="284" t="s">
        <v>41</v>
      </c>
      <c r="E290" s="274" t="s">
        <v>41</v>
      </c>
      <c r="F290" s="284" t="s">
        <v>41</v>
      </c>
      <c r="G290" s="167" t="s">
        <v>46</v>
      </c>
      <c r="H290" s="15"/>
    </row>
    <row r="291" spans="1:9" ht="18" x14ac:dyDescent="0.2">
      <c r="A291" s="311">
        <v>46157</v>
      </c>
      <c r="B291" s="167"/>
      <c r="C291" s="167"/>
      <c r="D291" s="284"/>
      <c r="E291" s="274" t="s">
        <v>220</v>
      </c>
      <c r="F291" s="284"/>
      <c r="G291" s="164"/>
      <c r="H291" s="15"/>
    </row>
    <row r="292" spans="1:9" ht="18" x14ac:dyDescent="0.2">
      <c r="A292" s="311">
        <v>46158</v>
      </c>
      <c r="B292" s="320"/>
      <c r="C292" s="109"/>
      <c r="D292" s="284"/>
      <c r="E292" s="274"/>
      <c r="F292" s="284"/>
      <c r="G292" s="164"/>
      <c r="H292" s="15"/>
    </row>
    <row r="293" spans="1:9" ht="18" x14ac:dyDescent="0.2">
      <c r="A293" s="311">
        <v>46159</v>
      </c>
      <c r="B293" s="189"/>
      <c r="C293" s="191"/>
      <c r="D293" s="293"/>
      <c r="E293" s="277"/>
      <c r="F293" s="286"/>
      <c r="G293" s="189"/>
      <c r="H293" s="18"/>
    </row>
    <row r="294" spans="1:9" ht="37.9" customHeight="1" x14ac:dyDescent="0.2">
      <c r="A294" s="312">
        <v>46160</v>
      </c>
      <c r="B294" s="176"/>
      <c r="C294" s="192"/>
      <c r="D294" s="285" t="s">
        <v>531</v>
      </c>
      <c r="E294" s="274"/>
      <c r="F294" s="285"/>
      <c r="G294" s="169"/>
      <c r="H294" s="17"/>
    </row>
    <row r="295" spans="1:9" ht="64.5" customHeight="1" x14ac:dyDescent="0.2">
      <c r="A295" s="311">
        <v>46161</v>
      </c>
      <c r="B295" s="176"/>
      <c r="C295" s="163"/>
      <c r="D295" s="284" t="s">
        <v>533</v>
      </c>
      <c r="E295" s="274"/>
      <c r="F295" s="287"/>
      <c r="G295" s="167"/>
      <c r="H295" s="15"/>
    </row>
    <row r="296" spans="1:9" ht="78" customHeight="1" x14ac:dyDescent="0.2">
      <c r="A296" s="311">
        <v>46162</v>
      </c>
      <c r="B296" s="176"/>
      <c r="C296" s="109"/>
      <c r="D296" s="284" t="s">
        <v>534</v>
      </c>
      <c r="E296" s="274" t="s">
        <v>535</v>
      </c>
      <c r="F296" s="284" t="s">
        <v>537</v>
      </c>
      <c r="G296" s="109"/>
      <c r="H296" s="15"/>
    </row>
    <row r="297" spans="1:9" ht="42" customHeight="1" x14ac:dyDescent="0.2">
      <c r="A297" s="311">
        <v>46163</v>
      </c>
      <c r="B297" s="176"/>
      <c r="C297" s="176"/>
      <c r="D297" s="284" t="s">
        <v>538</v>
      </c>
      <c r="E297" s="274"/>
      <c r="F297" s="284"/>
      <c r="G297" s="164"/>
      <c r="H297" s="15"/>
    </row>
    <row r="298" spans="1:9" ht="52.5" customHeight="1" x14ac:dyDescent="0.2">
      <c r="A298" s="311">
        <v>46164</v>
      </c>
      <c r="B298" s="176"/>
      <c r="C298" s="167"/>
      <c r="D298" s="284" t="s">
        <v>538</v>
      </c>
      <c r="E298" s="274"/>
      <c r="F298" s="284"/>
      <c r="G298" s="193"/>
      <c r="H298" s="15" t="s">
        <v>90</v>
      </c>
    </row>
    <row r="299" spans="1:9" ht="18" x14ac:dyDescent="0.2">
      <c r="A299" s="311">
        <v>46165</v>
      </c>
      <c r="B299" s="109"/>
      <c r="C299" s="109"/>
      <c r="D299" s="284"/>
      <c r="E299" s="274"/>
      <c r="F299" s="284"/>
      <c r="G299" s="109"/>
      <c r="H299" s="15"/>
    </row>
    <row r="300" spans="1:9" ht="23.25" customHeight="1" x14ac:dyDescent="0.2">
      <c r="A300" s="314">
        <v>46166</v>
      </c>
      <c r="B300" s="189" t="s">
        <v>1</v>
      </c>
      <c r="C300" s="191"/>
      <c r="D300" s="293" t="s">
        <v>41</v>
      </c>
      <c r="E300" s="277" t="s">
        <v>41</v>
      </c>
      <c r="F300" s="286" t="s">
        <v>48</v>
      </c>
      <c r="G300" s="189" t="s">
        <v>1</v>
      </c>
      <c r="H300" s="18"/>
    </row>
    <row r="301" spans="1:9" ht="23.25" customHeight="1" x14ac:dyDescent="0.2">
      <c r="A301" s="311">
        <v>46167</v>
      </c>
      <c r="B301" s="192" t="s">
        <v>12</v>
      </c>
      <c r="C301" s="192"/>
      <c r="D301" s="285" t="s">
        <v>41</v>
      </c>
      <c r="E301" s="275" t="s">
        <v>41</v>
      </c>
      <c r="F301" s="285" t="s">
        <v>41</v>
      </c>
      <c r="G301" s="169" t="s">
        <v>47</v>
      </c>
      <c r="H301" s="17"/>
    </row>
    <row r="302" spans="1:9" ht="105.75" customHeight="1" x14ac:dyDescent="0.2">
      <c r="A302" s="311">
        <v>46168</v>
      </c>
      <c r="B302" s="176"/>
      <c r="C302" s="109"/>
      <c r="D302" s="284" t="s">
        <v>539</v>
      </c>
      <c r="E302" s="274" t="s">
        <v>541</v>
      </c>
      <c r="F302" s="284" t="s">
        <v>540</v>
      </c>
      <c r="G302" s="167"/>
      <c r="H302" s="15" t="s">
        <v>62</v>
      </c>
    </row>
    <row r="303" spans="1:9" ht="89.25" customHeight="1" x14ac:dyDescent="0.2">
      <c r="A303" s="311">
        <v>46169</v>
      </c>
      <c r="B303" s="176"/>
      <c r="C303" s="109"/>
      <c r="D303" s="284" t="s">
        <v>544</v>
      </c>
      <c r="E303" s="274" t="s">
        <v>547</v>
      </c>
      <c r="F303" s="284" t="s">
        <v>545</v>
      </c>
      <c r="G303" s="167"/>
      <c r="H303" s="15"/>
      <c r="I303" s="14"/>
    </row>
    <row r="304" spans="1:9" ht="33.75" customHeight="1" x14ac:dyDescent="0.2">
      <c r="A304" s="311">
        <v>46170</v>
      </c>
      <c r="B304" s="176"/>
      <c r="C304" s="167"/>
      <c r="D304" s="284" t="s">
        <v>542</v>
      </c>
      <c r="E304" s="274" t="s">
        <v>550</v>
      </c>
      <c r="F304" s="284" t="s">
        <v>548</v>
      </c>
      <c r="G304" s="151"/>
      <c r="H304" s="15" t="s">
        <v>96</v>
      </c>
      <c r="I304" s="14"/>
    </row>
    <row r="305" spans="1:8" ht="21" customHeight="1" x14ac:dyDescent="0.2">
      <c r="A305" s="311">
        <v>46171</v>
      </c>
      <c r="B305" s="176"/>
      <c r="C305" s="109"/>
      <c r="D305" s="284" t="s">
        <v>543</v>
      </c>
      <c r="E305" s="274" t="s">
        <v>551</v>
      </c>
      <c r="F305" s="284" t="s">
        <v>549</v>
      </c>
      <c r="G305" s="164"/>
      <c r="H305" s="15"/>
    </row>
    <row r="306" spans="1:8" ht="21.6" customHeight="1" x14ac:dyDescent="0.2">
      <c r="A306" s="311">
        <v>46172</v>
      </c>
      <c r="B306" s="176"/>
      <c r="C306" s="109"/>
      <c r="D306" s="284"/>
      <c r="E306" s="274"/>
      <c r="F306" s="284"/>
      <c r="G306" s="148"/>
      <c r="H306" s="15" t="s">
        <v>24</v>
      </c>
    </row>
    <row r="307" spans="1:8" ht="21.6" customHeight="1" x14ac:dyDescent="0.2">
      <c r="A307" s="311">
        <v>46173</v>
      </c>
      <c r="B307" s="176"/>
      <c r="C307" s="166"/>
      <c r="D307" s="286"/>
      <c r="E307" s="277"/>
      <c r="F307" s="286"/>
      <c r="G307" s="166"/>
      <c r="H307" s="18"/>
    </row>
    <row r="308" spans="1:8" ht="58.5" customHeight="1" x14ac:dyDescent="0.2">
      <c r="A308" s="312">
        <v>46174</v>
      </c>
      <c r="B308" s="176"/>
      <c r="C308" s="152"/>
      <c r="D308" s="285" t="s">
        <v>216</v>
      </c>
      <c r="E308" s="274" t="s">
        <v>228</v>
      </c>
      <c r="F308" s="284" t="s">
        <v>552</v>
      </c>
      <c r="G308" s="152"/>
      <c r="H308" s="17"/>
    </row>
    <row r="309" spans="1:8" ht="35.1" customHeight="1" x14ac:dyDescent="0.2">
      <c r="A309" s="311">
        <v>46175</v>
      </c>
      <c r="B309" s="176"/>
      <c r="C309" s="163"/>
      <c r="D309" s="284" t="s">
        <v>216</v>
      </c>
      <c r="E309" s="273" t="s">
        <v>230</v>
      </c>
      <c r="F309" s="284" t="s">
        <v>552</v>
      </c>
      <c r="G309" s="151"/>
      <c r="H309" s="15"/>
    </row>
    <row r="310" spans="1:8" ht="51.75" customHeight="1" x14ac:dyDescent="0.2">
      <c r="A310" s="311">
        <v>46176</v>
      </c>
      <c r="B310" s="176"/>
      <c r="C310" s="109"/>
      <c r="D310" s="284" t="s">
        <v>216</v>
      </c>
      <c r="E310" s="274" t="s">
        <v>557</v>
      </c>
      <c r="F310" s="284" t="s">
        <v>553</v>
      </c>
      <c r="G310" s="151"/>
      <c r="H310" s="15"/>
    </row>
    <row r="311" spans="1:8" ht="88.5" customHeight="1" x14ac:dyDescent="0.2">
      <c r="A311" s="311">
        <v>46177</v>
      </c>
      <c r="B311" s="176"/>
      <c r="C311" s="109"/>
      <c r="D311" s="284" t="s">
        <v>216</v>
      </c>
      <c r="E311" s="274" t="s">
        <v>558</v>
      </c>
      <c r="F311" s="284" t="s">
        <v>554</v>
      </c>
      <c r="G311" s="164"/>
      <c r="H311" s="15"/>
    </row>
    <row r="312" spans="1:8" ht="31.5" x14ac:dyDescent="0.2">
      <c r="A312" s="311">
        <v>46178</v>
      </c>
      <c r="B312" s="176"/>
      <c r="C312" s="109"/>
      <c r="D312" s="284" t="s">
        <v>216</v>
      </c>
      <c r="E312" s="273" t="s">
        <v>230</v>
      </c>
      <c r="F312" s="284" t="s">
        <v>555</v>
      </c>
      <c r="G312" s="164"/>
      <c r="H312" s="15"/>
    </row>
    <row r="313" spans="1:8" ht="21.75" customHeight="1" x14ac:dyDescent="0.2">
      <c r="A313" s="311">
        <v>46179</v>
      </c>
      <c r="B313" s="176"/>
      <c r="C313" s="109"/>
      <c r="D313" s="284"/>
      <c r="E313" s="274"/>
      <c r="F313" s="284"/>
      <c r="G313" s="150"/>
      <c r="H313" s="15" t="s">
        <v>97</v>
      </c>
    </row>
    <row r="314" spans="1:8" ht="18" x14ac:dyDescent="0.2">
      <c r="A314" s="314">
        <v>46180</v>
      </c>
      <c r="B314" s="176"/>
      <c r="C314" s="166"/>
      <c r="D314" s="286"/>
      <c r="E314" s="277"/>
      <c r="F314" s="286"/>
      <c r="G314" s="109"/>
      <c r="H314" s="18"/>
    </row>
    <row r="315" spans="1:8" ht="33" customHeight="1" x14ac:dyDescent="0.2">
      <c r="A315" s="311">
        <v>46181</v>
      </c>
      <c r="B315" s="176"/>
      <c r="C315" s="152"/>
      <c r="D315" s="285" t="s">
        <v>559</v>
      </c>
      <c r="E315" s="274"/>
      <c r="F315" s="285" t="s">
        <v>560</v>
      </c>
      <c r="G315" s="152"/>
      <c r="H315" s="17" t="s">
        <v>99</v>
      </c>
    </row>
    <row r="316" spans="1:8" ht="18" x14ac:dyDescent="0.2">
      <c r="A316" s="311">
        <v>46182</v>
      </c>
      <c r="B316" s="176"/>
      <c r="C316" s="109"/>
      <c r="D316" s="284"/>
      <c r="E316" s="274"/>
      <c r="F316" s="284"/>
      <c r="G316" s="109"/>
      <c r="H316" s="15"/>
    </row>
    <row r="317" spans="1:8" ht="18" x14ac:dyDescent="0.2">
      <c r="A317" s="311">
        <v>46183</v>
      </c>
      <c r="B317" s="176"/>
      <c r="C317" s="109"/>
      <c r="D317" s="284"/>
      <c r="E317" s="274"/>
      <c r="F317" s="284"/>
      <c r="G317" s="109"/>
      <c r="H317" s="15"/>
    </row>
    <row r="318" spans="1:8" ht="72.75" customHeight="1" x14ac:dyDescent="0.2">
      <c r="A318" s="311">
        <v>46184</v>
      </c>
      <c r="B318" s="176"/>
      <c r="C318" s="109"/>
      <c r="D318" s="284" t="s">
        <v>561</v>
      </c>
      <c r="E318" s="274"/>
      <c r="F318" s="284" t="s">
        <v>564</v>
      </c>
      <c r="G318" s="164"/>
      <c r="H318" s="15"/>
    </row>
    <row r="319" spans="1:8" ht="20.45" customHeight="1" x14ac:dyDescent="0.2">
      <c r="A319" s="311">
        <v>46185</v>
      </c>
      <c r="B319" s="176"/>
      <c r="C319" s="109"/>
      <c r="D319" s="284"/>
      <c r="E319" s="274"/>
      <c r="F319" s="284"/>
      <c r="G319" s="109"/>
      <c r="H319" s="15"/>
    </row>
    <row r="320" spans="1:8" ht="20.45" customHeight="1" x14ac:dyDescent="0.2">
      <c r="A320" s="311">
        <v>46186</v>
      </c>
      <c r="B320" s="176"/>
      <c r="C320" s="109"/>
      <c r="D320" s="284"/>
      <c r="E320" s="273"/>
      <c r="F320" s="284"/>
      <c r="G320" s="109"/>
      <c r="H320" s="15"/>
    </row>
    <row r="321" spans="1:8" ht="20.45" customHeight="1" x14ac:dyDescent="0.2">
      <c r="A321" s="311">
        <v>46187</v>
      </c>
      <c r="B321" s="176"/>
      <c r="C321" s="166"/>
      <c r="D321" s="286"/>
      <c r="E321" s="278"/>
      <c r="F321" s="286"/>
      <c r="G321" s="166"/>
      <c r="H321" s="18"/>
    </row>
    <row r="322" spans="1:8" ht="90.75" customHeight="1" x14ac:dyDescent="0.2">
      <c r="A322" s="312">
        <v>46188</v>
      </c>
      <c r="B322" s="176"/>
      <c r="C322" s="161"/>
      <c r="D322" s="285" t="s">
        <v>565</v>
      </c>
      <c r="E322" s="275" t="s">
        <v>567</v>
      </c>
      <c r="F322" s="285" t="s">
        <v>568</v>
      </c>
      <c r="G322" s="161"/>
      <c r="H322" s="17"/>
    </row>
    <row r="323" spans="1:8" ht="74.25" customHeight="1" x14ac:dyDescent="0.2">
      <c r="A323" s="311">
        <v>46189</v>
      </c>
      <c r="B323" s="176"/>
      <c r="C323" s="109"/>
      <c r="D323" s="284" t="s">
        <v>571</v>
      </c>
      <c r="E323" s="274" t="s">
        <v>231</v>
      </c>
      <c r="F323" s="284" t="s">
        <v>569</v>
      </c>
      <c r="G323" s="151"/>
      <c r="H323" s="15"/>
    </row>
    <row r="324" spans="1:8" ht="69.75" customHeight="1" x14ac:dyDescent="0.2">
      <c r="A324" s="311">
        <v>46190</v>
      </c>
      <c r="B324" s="176"/>
      <c r="C324" s="170"/>
      <c r="D324" s="284" t="s">
        <v>601</v>
      </c>
      <c r="E324" s="274" t="s">
        <v>231</v>
      </c>
      <c r="F324" s="284" t="s">
        <v>569</v>
      </c>
      <c r="G324" s="151"/>
      <c r="H324" s="15"/>
    </row>
    <row r="325" spans="1:8" ht="69.75" customHeight="1" x14ac:dyDescent="0.2">
      <c r="A325" s="311">
        <v>46191</v>
      </c>
      <c r="B325" s="176"/>
      <c r="C325" s="170"/>
      <c r="D325" s="284" t="s">
        <v>573</v>
      </c>
      <c r="E325" s="274" t="s">
        <v>231</v>
      </c>
      <c r="F325" s="284" t="s">
        <v>570</v>
      </c>
      <c r="G325" s="163"/>
      <c r="H325" s="15" t="s">
        <v>95</v>
      </c>
    </row>
    <row r="326" spans="1:8" ht="72.75" customHeight="1" x14ac:dyDescent="0.2">
      <c r="A326" s="311">
        <v>46192</v>
      </c>
      <c r="B326" s="176"/>
      <c r="C326" s="170"/>
      <c r="D326" s="284" t="s">
        <v>572</v>
      </c>
      <c r="E326" s="274" t="s">
        <v>231</v>
      </c>
      <c r="F326" s="284" t="s">
        <v>569</v>
      </c>
      <c r="G326" s="163"/>
      <c r="H326" s="15"/>
    </row>
    <row r="327" spans="1:8" ht="18" x14ac:dyDescent="0.2">
      <c r="A327" s="311">
        <v>46193</v>
      </c>
      <c r="B327" s="176"/>
      <c r="C327" s="170"/>
      <c r="D327" s="284"/>
      <c r="E327" s="273"/>
      <c r="F327" s="284"/>
      <c r="G327" s="163"/>
      <c r="H327" s="15"/>
    </row>
    <row r="328" spans="1:8" ht="18" x14ac:dyDescent="0.2">
      <c r="A328" s="314">
        <v>46194</v>
      </c>
      <c r="B328" s="176"/>
      <c r="C328" s="171"/>
      <c r="D328" s="286"/>
      <c r="E328" s="277"/>
      <c r="F328" s="286"/>
      <c r="G328" s="166"/>
      <c r="H328" s="18"/>
    </row>
    <row r="329" spans="1:8" ht="93.6" customHeight="1" x14ac:dyDescent="0.2">
      <c r="A329" s="311">
        <v>46195</v>
      </c>
      <c r="B329" s="176"/>
      <c r="C329" s="179"/>
      <c r="D329" s="285" t="s">
        <v>574</v>
      </c>
      <c r="E329" s="274" t="s">
        <v>229</v>
      </c>
      <c r="F329" s="285" t="s">
        <v>577</v>
      </c>
      <c r="G329" s="159"/>
      <c r="H329" s="17"/>
    </row>
    <row r="330" spans="1:8" ht="36.6" customHeight="1" x14ac:dyDescent="0.2">
      <c r="A330" s="311">
        <v>46196</v>
      </c>
      <c r="B330" s="176"/>
      <c r="C330" s="109"/>
      <c r="D330" s="284"/>
      <c r="E330" s="274" t="s">
        <v>221</v>
      </c>
      <c r="F330" s="284"/>
      <c r="G330" s="150"/>
      <c r="H330" s="15"/>
    </row>
    <row r="331" spans="1:8" ht="36.6" customHeight="1" x14ac:dyDescent="0.2">
      <c r="A331" s="311">
        <v>46197</v>
      </c>
      <c r="B331" s="176"/>
      <c r="C331" s="109"/>
      <c r="D331" s="284"/>
      <c r="E331" s="274" t="s">
        <v>221</v>
      </c>
      <c r="F331" s="284"/>
      <c r="G331" s="164"/>
      <c r="H331" s="15"/>
    </row>
    <row r="332" spans="1:8" ht="36.6" customHeight="1" x14ac:dyDescent="0.2">
      <c r="A332" s="311">
        <v>46198</v>
      </c>
      <c r="B332" s="176"/>
      <c r="C332" s="109"/>
      <c r="D332" s="284" t="s">
        <v>578</v>
      </c>
      <c r="E332" s="274" t="s">
        <v>221</v>
      </c>
      <c r="F332" s="284"/>
      <c r="G332" s="174"/>
      <c r="H332" s="15" t="s">
        <v>115</v>
      </c>
    </row>
    <row r="333" spans="1:8" ht="36.6" customHeight="1" x14ac:dyDescent="0.2">
      <c r="A333" s="311">
        <v>46199</v>
      </c>
      <c r="B333" s="176"/>
      <c r="C333" s="109"/>
      <c r="D333" s="284"/>
      <c r="E333" s="274" t="s">
        <v>221</v>
      </c>
      <c r="F333" s="284"/>
      <c r="G333" s="164"/>
      <c r="H333" s="15"/>
    </row>
    <row r="334" spans="1:8" ht="18" x14ac:dyDescent="0.2">
      <c r="A334" s="311">
        <v>46200</v>
      </c>
      <c r="B334" s="176"/>
      <c r="C334" s="109"/>
      <c r="D334" s="284"/>
      <c r="E334" s="273"/>
      <c r="F334" s="287"/>
      <c r="G334" s="186"/>
      <c r="H334" s="15"/>
    </row>
    <row r="335" spans="1:8" ht="18" x14ac:dyDescent="0.2">
      <c r="A335" s="311">
        <v>46201</v>
      </c>
      <c r="B335" s="176"/>
      <c r="C335" s="166"/>
      <c r="D335" s="286"/>
      <c r="E335" s="277"/>
      <c r="F335" s="286"/>
      <c r="G335" s="160"/>
      <c r="H335" s="18"/>
    </row>
    <row r="336" spans="1:8" ht="18" x14ac:dyDescent="0.2">
      <c r="A336" s="312">
        <v>46202</v>
      </c>
      <c r="B336" s="176"/>
      <c r="C336" s="161"/>
      <c r="D336" s="285"/>
      <c r="E336" s="275"/>
      <c r="F336" s="285"/>
      <c r="G336" s="164"/>
      <c r="H336" s="17"/>
    </row>
    <row r="337" spans="1:8" ht="18" x14ac:dyDescent="0.2">
      <c r="A337" s="311">
        <v>46203</v>
      </c>
      <c r="B337" s="176"/>
      <c r="C337" s="109"/>
      <c r="D337" s="284"/>
      <c r="E337" s="274"/>
      <c r="F337" s="284"/>
      <c r="G337" s="164"/>
      <c r="H337" s="15"/>
    </row>
    <row r="338" spans="1:8" ht="18" x14ac:dyDescent="0.2">
      <c r="A338" s="311">
        <v>46204</v>
      </c>
      <c r="B338" s="176"/>
      <c r="C338" s="170"/>
      <c r="D338" s="284"/>
      <c r="E338" s="274"/>
      <c r="F338" s="284"/>
      <c r="G338" s="148"/>
      <c r="H338" s="15"/>
    </row>
    <row r="339" spans="1:8" ht="18" x14ac:dyDescent="0.2">
      <c r="A339" s="311">
        <v>46205</v>
      </c>
      <c r="B339" s="176"/>
      <c r="C339" s="170"/>
      <c r="D339" s="284"/>
      <c r="E339" s="274"/>
      <c r="F339" s="284"/>
      <c r="G339" s="151"/>
      <c r="H339" s="15"/>
    </row>
    <row r="340" spans="1:8" ht="18" x14ac:dyDescent="0.2">
      <c r="A340" s="311">
        <v>46206</v>
      </c>
      <c r="B340" s="176"/>
      <c r="C340" s="170"/>
      <c r="D340" s="284"/>
      <c r="E340" s="280"/>
      <c r="F340" s="284"/>
      <c r="G340" s="151"/>
      <c r="H340" s="15"/>
    </row>
    <row r="341" spans="1:8" ht="18.75" customHeight="1" x14ac:dyDescent="0.2">
      <c r="A341" s="311">
        <v>46207</v>
      </c>
      <c r="B341" s="176"/>
      <c r="C341" s="170"/>
      <c r="D341" s="284"/>
      <c r="E341" s="273"/>
      <c r="F341" s="284"/>
      <c r="G341" s="164"/>
      <c r="H341" s="15"/>
    </row>
    <row r="342" spans="1:8" ht="18" x14ac:dyDescent="0.2">
      <c r="A342" s="314">
        <v>46208</v>
      </c>
      <c r="B342" s="176"/>
      <c r="C342" s="183"/>
      <c r="D342" s="286"/>
      <c r="E342" s="278"/>
      <c r="F342" s="293"/>
      <c r="G342" s="166"/>
      <c r="H342" s="18"/>
    </row>
    <row r="343" spans="1:8" ht="31.5" x14ac:dyDescent="0.2">
      <c r="A343" s="311">
        <v>46209</v>
      </c>
      <c r="B343" s="176"/>
      <c r="C343" s="151"/>
      <c r="D343" s="284" t="s">
        <v>206</v>
      </c>
      <c r="E343" s="274" t="s">
        <v>232</v>
      </c>
      <c r="F343" s="284" t="s">
        <v>579</v>
      </c>
      <c r="G343" s="151"/>
      <c r="H343" s="17"/>
    </row>
    <row r="344" spans="1:8" ht="18" x14ac:dyDescent="0.2">
      <c r="A344" s="311">
        <v>46210</v>
      </c>
      <c r="B344" s="176"/>
      <c r="C344" s="151"/>
      <c r="D344" s="284" t="s">
        <v>206</v>
      </c>
      <c r="E344" s="273"/>
      <c r="F344" s="284"/>
      <c r="G344" s="151"/>
      <c r="H344" s="15"/>
    </row>
    <row r="345" spans="1:8" ht="22.5" customHeight="1" x14ac:dyDescent="0.2">
      <c r="A345" s="311">
        <v>46211</v>
      </c>
      <c r="B345" s="176"/>
      <c r="C345" s="151"/>
      <c r="D345" s="284" t="s">
        <v>206</v>
      </c>
      <c r="E345" s="274"/>
      <c r="F345" s="284"/>
      <c r="G345" s="164"/>
      <c r="H345" s="15"/>
    </row>
    <row r="346" spans="1:8" ht="31.5" x14ac:dyDescent="0.2">
      <c r="A346" s="311">
        <v>46212</v>
      </c>
      <c r="B346" s="176"/>
      <c r="C346" s="151"/>
      <c r="D346" s="284" t="s">
        <v>247</v>
      </c>
      <c r="E346" s="274" t="s">
        <v>243</v>
      </c>
      <c r="F346" s="284"/>
      <c r="G346" s="164"/>
      <c r="H346" s="15"/>
    </row>
    <row r="347" spans="1:8" ht="43.15" customHeight="1" x14ac:dyDescent="0.2">
      <c r="A347" s="311">
        <v>46213</v>
      </c>
      <c r="B347" s="176"/>
      <c r="C347" s="151"/>
      <c r="D347" s="284" t="s">
        <v>583</v>
      </c>
      <c r="E347" s="274" t="s">
        <v>248</v>
      </c>
      <c r="F347" s="284" t="s">
        <v>582</v>
      </c>
      <c r="G347" s="151"/>
      <c r="H347" s="15" t="s">
        <v>26</v>
      </c>
    </row>
    <row r="348" spans="1:8" ht="18" x14ac:dyDescent="0.2">
      <c r="A348" s="311">
        <v>46214</v>
      </c>
      <c r="B348" s="176"/>
      <c r="C348" s="151"/>
      <c r="D348" s="284"/>
      <c r="E348" s="274"/>
      <c r="F348" s="284"/>
      <c r="G348" s="151"/>
      <c r="H348" s="15"/>
    </row>
    <row r="349" spans="1:8" ht="18" x14ac:dyDescent="0.2">
      <c r="A349" s="311">
        <v>46215</v>
      </c>
      <c r="B349" s="109"/>
      <c r="C349" s="183"/>
      <c r="D349" s="286"/>
      <c r="E349" s="278"/>
      <c r="F349" s="293"/>
      <c r="G349" s="166"/>
      <c r="H349" s="18"/>
    </row>
    <row r="350" spans="1:8" ht="43.15" customHeight="1" x14ac:dyDescent="0.2">
      <c r="A350" s="312">
        <v>46216</v>
      </c>
      <c r="B350" s="151" t="s">
        <v>213</v>
      </c>
      <c r="C350" s="152"/>
      <c r="D350" s="285" t="s">
        <v>602</v>
      </c>
      <c r="E350" s="275"/>
      <c r="F350" s="285"/>
      <c r="G350" s="152" t="s">
        <v>78</v>
      </c>
      <c r="H350" s="17"/>
    </row>
    <row r="351" spans="1:8" ht="43.15" customHeight="1" x14ac:dyDescent="0.2">
      <c r="A351" s="311">
        <v>46217</v>
      </c>
      <c r="B351" s="167" t="s">
        <v>0</v>
      </c>
      <c r="C351" s="167"/>
      <c r="D351" s="284" t="s">
        <v>41</v>
      </c>
      <c r="E351" s="274" t="s">
        <v>42</v>
      </c>
      <c r="F351" s="284" t="s">
        <v>41</v>
      </c>
      <c r="G351" s="167" t="s">
        <v>43</v>
      </c>
      <c r="H351" s="15"/>
    </row>
    <row r="352" spans="1:8" ht="43.15" customHeight="1" x14ac:dyDescent="0.2">
      <c r="A352" s="311">
        <v>46218</v>
      </c>
      <c r="B352" s="151" t="s">
        <v>213</v>
      </c>
      <c r="C352" s="151"/>
      <c r="D352" s="284" t="s">
        <v>602</v>
      </c>
      <c r="E352" s="274"/>
      <c r="F352" s="284"/>
      <c r="G352" s="151" t="s">
        <v>77</v>
      </c>
      <c r="H352" s="15"/>
    </row>
    <row r="353" spans="1:8" ht="65.45" customHeight="1" x14ac:dyDescent="0.2">
      <c r="A353" s="311">
        <v>46219</v>
      </c>
      <c r="B353" s="151" t="s">
        <v>213</v>
      </c>
      <c r="C353" s="151"/>
      <c r="D353" s="284" t="s">
        <v>584</v>
      </c>
      <c r="E353" s="274" t="s">
        <v>586</v>
      </c>
      <c r="F353" s="284"/>
      <c r="G353" s="151" t="s">
        <v>77</v>
      </c>
      <c r="H353" s="15"/>
    </row>
    <row r="354" spans="1:8" ht="109.9" customHeight="1" x14ac:dyDescent="0.2">
      <c r="A354" s="311">
        <v>46220</v>
      </c>
      <c r="B354" s="151" t="s">
        <v>213</v>
      </c>
      <c r="C354" s="151"/>
      <c r="D354" s="284" t="s">
        <v>585</v>
      </c>
      <c r="E354" s="274"/>
      <c r="F354" s="284" t="s">
        <v>587</v>
      </c>
      <c r="G354" s="151" t="s">
        <v>78</v>
      </c>
      <c r="H354" s="15"/>
    </row>
    <row r="355" spans="1:8" ht="22.15" customHeight="1" x14ac:dyDescent="0.2">
      <c r="A355" s="311">
        <v>46221</v>
      </c>
      <c r="B355" s="151" t="s">
        <v>13</v>
      </c>
      <c r="C355" s="151"/>
      <c r="D355" s="284" t="s">
        <v>41</v>
      </c>
      <c r="E355" s="274" t="s">
        <v>42</v>
      </c>
      <c r="F355" s="284" t="s">
        <v>41</v>
      </c>
      <c r="G355" s="151" t="s">
        <v>78</v>
      </c>
      <c r="H355" s="15"/>
    </row>
    <row r="356" spans="1:8" ht="22.15" customHeight="1" x14ac:dyDescent="0.2">
      <c r="A356" s="314">
        <v>46222</v>
      </c>
      <c r="B356" s="151" t="s">
        <v>13</v>
      </c>
      <c r="C356" s="151"/>
      <c r="D356" s="284" t="s">
        <v>41</v>
      </c>
      <c r="E356" s="274" t="s">
        <v>42</v>
      </c>
      <c r="F356" s="284" t="s">
        <v>41</v>
      </c>
      <c r="G356" s="151" t="s">
        <v>77</v>
      </c>
      <c r="H356" s="18"/>
    </row>
    <row r="357" spans="1:8" ht="22.15" customHeight="1" x14ac:dyDescent="0.2">
      <c r="A357" s="311">
        <v>46223</v>
      </c>
      <c r="B357" s="152" t="s">
        <v>13</v>
      </c>
      <c r="C357" s="152"/>
      <c r="D357" s="285" t="s">
        <v>41</v>
      </c>
      <c r="E357" s="275" t="s">
        <v>42</v>
      </c>
      <c r="F357" s="285" t="s">
        <v>41</v>
      </c>
      <c r="G357" s="152" t="s">
        <v>78</v>
      </c>
      <c r="H357" s="17"/>
    </row>
    <row r="358" spans="1:8" ht="22.15" customHeight="1" x14ac:dyDescent="0.2">
      <c r="A358" s="311">
        <v>46224</v>
      </c>
      <c r="B358" s="151" t="s">
        <v>13</v>
      </c>
      <c r="C358" s="151"/>
      <c r="D358" s="284" t="s">
        <v>41</v>
      </c>
      <c r="E358" s="274" t="s">
        <v>42</v>
      </c>
      <c r="F358" s="284" t="s">
        <v>41</v>
      </c>
      <c r="G358" s="151" t="s">
        <v>78</v>
      </c>
      <c r="H358" s="15"/>
    </row>
    <row r="359" spans="1:8" ht="22.15" customHeight="1" x14ac:dyDescent="0.2">
      <c r="A359" s="311">
        <v>46225</v>
      </c>
      <c r="B359" s="151" t="s">
        <v>13</v>
      </c>
      <c r="C359" s="151"/>
      <c r="D359" s="284" t="s">
        <v>41</v>
      </c>
      <c r="E359" s="274" t="s">
        <v>42</v>
      </c>
      <c r="F359" s="284" t="s">
        <v>41</v>
      </c>
      <c r="G359" s="151" t="s">
        <v>78</v>
      </c>
      <c r="H359" s="15"/>
    </row>
    <row r="360" spans="1:8" ht="22.15" customHeight="1" x14ac:dyDescent="0.2">
      <c r="A360" s="311">
        <v>46226</v>
      </c>
      <c r="B360" s="151" t="s">
        <v>13</v>
      </c>
      <c r="C360" s="151"/>
      <c r="D360" s="284" t="s">
        <v>41</v>
      </c>
      <c r="E360" s="274" t="s">
        <v>42</v>
      </c>
      <c r="F360" s="284" t="s">
        <v>41</v>
      </c>
      <c r="G360" s="151" t="s">
        <v>77</v>
      </c>
      <c r="H360" s="15"/>
    </row>
    <row r="361" spans="1:8" ht="22.15" customHeight="1" x14ac:dyDescent="0.2">
      <c r="A361" s="311">
        <v>46227</v>
      </c>
      <c r="B361" s="151" t="s">
        <v>13</v>
      </c>
      <c r="C361" s="151"/>
      <c r="D361" s="284" t="s">
        <v>41</v>
      </c>
      <c r="E361" s="274" t="s">
        <v>42</v>
      </c>
      <c r="F361" s="284" t="s">
        <v>41</v>
      </c>
      <c r="G361" s="151" t="s">
        <v>77</v>
      </c>
      <c r="H361" s="15"/>
    </row>
    <row r="362" spans="1:8" ht="22.15" customHeight="1" x14ac:dyDescent="0.2">
      <c r="A362" s="311">
        <v>46228</v>
      </c>
      <c r="B362" s="151" t="s">
        <v>13</v>
      </c>
      <c r="C362" s="151"/>
      <c r="D362" s="284" t="s">
        <v>41</v>
      </c>
      <c r="E362" s="274" t="s">
        <v>42</v>
      </c>
      <c r="F362" s="284" t="s">
        <v>41</v>
      </c>
      <c r="G362" s="151" t="s">
        <v>77</v>
      </c>
      <c r="H362" s="15"/>
    </row>
    <row r="363" spans="1:8" ht="22.15" customHeight="1" x14ac:dyDescent="0.2">
      <c r="A363" s="311">
        <v>46229</v>
      </c>
      <c r="B363" s="157" t="s">
        <v>13</v>
      </c>
      <c r="C363" s="157"/>
      <c r="D363" s="286" t="s">
        <v>41</v>
      </c>
      <c r="E363" s="277" t="s">
        <v>42</v>
      </c>
      <c r="F363" s="286" t="s">
        <v>41</v>
      </c>
      <c r="G363" s="157" t="s">
        <v>77</v>
      </c>
      <c r="H363" s="18"/>
    </row>
    <row r="364" spans="1:8" ht="22.15" customHeight="1" x14ac:dyDescent="0.2">
      <c r="A364" s="312">
        <v>46230</v>
      </c>
      <c r="B364" s="151" t="s">
        <v>13</v>
      </c>
      <c r="C364" s="151"/>
      <c r="D364" s="284" t="s">
        <v>41</v>
      </c>
      <c r="E364" s="274" t="s">
        <v>42</v>
      </c>
      <c r="F364" s="284" t="s">
        <v>41</v>
      </c>
      <c r="G364" s="151" t="s">
        <v>77</v>
      </c>
      <c r="H364" s="17"/>
    </row>
    <row r="365" spans="1:8" ht="22.15" customHeight="1" x14ac:dyDescent="0.2">
      <c r="A365" s="311">
        <v>46231</v>
      </c>
      <c r="B365" s="151" t="s">
        <v>13</v>
      </c>
      <c r="C365" s="151"/>
      <c r="D365" s="284" t="s">
        <v>41</v>
      </c>
      <c r="E365" s="274" t="s">
        <v>42</v>
      </c>
      <c r="F365" s="284" t="s">
        <v>41</v>
      </c>
      <c r="G365" s="151" t="s">
        <v>77</v>
      </c>
      <c r="H365" s="15"/>
    </row>
    <row r="366" spans="1:8" ht="22.15" customHeight="1" x14ac:dyDescent="0.2">
      <c r="A366" s="311">
        <v>46232</v>
      </c>
      <c r="B366" s="151" t="s">
        <v>13</v>
      </c>
      <c r="C366" s="151"/>
      <c r="D366" s="284" t="s">
        <v>41</v>
      </c>
      <c r="E366" s="274" t="s">
        <v>42</v>
      </c>
      <c r="F366" s="284" t="s">
        <v>41</v>
      </c>
      <c r="G366" s="151" t="s">
        <v>77</v>
      </c>
      <c r="H366" s="15"/>
    </row>
    <row r="367" spans="1:8" ht="22.15" customHeight="1" x14ac:dyDescent="0.2">
      <c r="A367" s="311">
        <v>46233</v>
      </c>
      <c r="B367" s="151" t="s">
        <v>13</v>
      </c>
      <c r="C367" s="151"/>
      <c r="D367" s="284" t="s">
        <v>41</v>
      </c>
      <c r="E367" s="274" t="s">
        <v>42</v>
      </c>
      <c r="F367" s="284" t="s">
        <v>41</v>
      </c>
      <c r="G367" s="151" t="s">
        <v>78</v>
      </c>
      <c r="H367" s="15"/>
    </row>
    <row r="368" spans="1:8" ht="22.15" customHeight="1" x14ac:dyDescent="0.2">
      <c r="A368" s="311">
        <v>46234</v>
      </c>
      <c r="B368" s="151" t="s">
        <v>13</v>
      </c>
      <c r="C368" s="151"/>
      <c r="D368" s="284" t="s">
        <v>41</v>
      </c>
      <c r="E368" s="274" t="s">
        <v>42</v>
      </c>
      <c r="F368" s="284" t="s">
        <v>41</v>
      </c>
      <c r="G368" s="151" t="s">
        <v>77</v>
      </c>
      <c r="H368" s="15"/>
    </row>
    <row r="369" spans="1:8" ht="22.15" customHeight="1" x14ac:dyDescent="0.2">
      <c r="A369" s="311">
        <v>46235</v>
      </c>
      <c r="B369" s="151" t="s">
        <v>13</v>
      </c>
      <c r="C369" s="151"/>
      <c r="D369" s="284" t="s">
        <v>41</v>
      </c>
      <c r="E369" s="274" t="s">
        <v>42</v>
      </c>
      <c r="F369" s="284" t="s">
        <v>41</v>
      </c>
      <c r="G369" s="151" t="s">
        <v>77</v>
      </c>
      <c r="H369" s="15"/>
    </row>
    <row r="370" spans="1:8" ht="22.15" customHeight="1" x14ac:dyDescent="0.2">
      <c r="A370" s="314">
        <v>46236</v>
      </c>
      <c r="B370" s="157" t="s">
        <v>13</v>
      </c>
      <c r="C370" s="157"/>
      <c r="D370" s="286" t="s">
        <v>41</v>
      </c>
      <c r="E370" s="277" t="s">
        <v>42</v>
      </c>
      <c r="F370" s="286" t="s">
        <v>41</v>
      </c>
      <c r="G370" s="157" t="s">
        <v>77</v>
      </c>
      <c r="H370" s="18"/>
    </row>
    <row r="371" spans="1:8" ht="22.15" customHeight="1" x14ac:dyDescent="0.2">
      <c r="A371" s="311">
        <v>46237</v>
      </c>
      <c r="B371" s="151" t="s">
        <v>13</v>
      </c>
      <c r="C371" s="151"/>
      <c r="D371" s="284" t="s">
        <v>41</v>
      </c>
      <c r="E371" s="274" t="s">
        <v>42</v>
      </c>
      <c r="F371" s="284" t="s">
        <v>41</v>
      </c>
      <c r="G371" s="151" t="s">
        <v>78</v>
      </c>
      <c r="H371" s="17"/>
    </row>
    <row r="372" spans="1:8" ht="22.15" customHeight="1" x14ac:dyDescent="0.2">
      <c r="A372" s="311">
        <v>46238</v>
      </c>
      <c r="B372" s="151" t="s">
        <v>13</v>
      </c>
      <c r="C372" s="151"/>
      <c r="D372" s="284" t="s">
        <v>41</v>
      </c>
      <c r="E372" s="274" t="s">
        <v>42</v>
      </c>
      <c r="F372" s="284" t="s">
        <v>41</v>
      </c>
      <c r="G372" s="151" t="s">
        <v>77</v>
      </c>
      <c r="H372" s="15"/>
    </row>
    <row r="373" spans="1:8" ht="22.15" customHeight="1" x14ac:dyDescent="0.2">
      <c r="A373" s="311">
        <v>46239</v>
      </c>
      <c r="B373" s="151" t="s">
        <v>13</v>
      </c>
      <c r="C373" s="151"/>
      <c r="D373" s="284" t="s">
        <v>41</v>
      </c>
      <c r="E373" s="274" t="s">
        <v>42</v>
      </c>
      <c r="F373" s="284" t="s">
        <v>41</v>
      </c>
      <c r="G373" s="151" t="s">
        <v>77</v>
      </c>
      <c r="H373" s="15"/>
    </row>
    <row r="374" spans="1:8" ht="22.15" customHeight="1" x14ac:dyDescent="0.2">
      <c r="A374" s="311">
        <v>46240</v>
      </c>
      <c r="B374" s="151" t="s">
        <v>13</v>
      </c>
      <c r="C374" s="151"/>
      <c r="D374" s="284" t="s">
        <v>41</v>
      </c>
      <c r="E374" s="274" t="s">
        <v>42</v>
      </c>
      <c r="F374" s="284" t="s">
        <v>41</v>
      </c>
      <c r="G374" s="151" t="s">
        <v>77</v>
      </c>
      <c r="H374" s="15"/>
    </row>
    <row r="375" spans="1:8" ht="22.15" customHeight="1" x14ac:dyDescent="0.2">
      <c r="A375" s="311">
        <v>46241</v>
      </c>
      <c r="B375" s="151" t="s">
        <v>13</v>
      </c>
      <c r="C375" s="151"/>
      <c r="D375" s="284" t="s">
        <v>41</v>
      </c>
      <c r="E375" s="274" t="s">
        <v>42</v>
      </c>
      <c r="F375" s="284" t="s">
        <v>41</v>
      </c>
      <c r="G375" s="151" t="s">
        <v>77</v>
      </c>
      <c r="H375" s="15"/>
    </row>
    <row r="376" spans="1:8" ht="22.15" customHeight="1" x14ac:dyDescent="0.2">
      <c r="A376" s="311">
        <v>46242</v>
      </c>
      <c r="B376" s="151" t="s">
        <v>13</v>
      </c>
      <c r="C376" s="151"/>
      <c r="D376" s="284" t="s">
        <v>41</v>
      </c>
      <c r="E376" s="274" t="s">
        <v>42</v>
      </c>
      <c r="F376" s="284" t="s">
        <v>41</v>
      </c>
      <c r="G376" s="151" t="s">
        <v>77</v>
      </c>
      <c r="H376" s="15"/>
    </row>
    <row r="377" spans="1:8" ht="22.15" customHeight="1" x14ac:dyDescent="0.2">
      <c r="A377" s="311">
        <v>46243</v>
      </c>
      <c r="B377" s="157" t="s">
        <v>13</v>
      </c>
      <c r="C377" s="157"/>
      <c r="D377" s="286" t="s">
        <v>41</v>
      </c>
      <c r="E377" s="277" t="s">
        <v>42</v>
      </c>
      <c r="F377" s="286" t="s">
        <v>41</v>
      </c>
      <c r="G377" s="157" t="s">
        <v>77</v>
      </c>
      <c r="H377" s="18"/>
    </row>
    <row r="378" spans="1:8" ht="22.15" customHeight="1" x14ac:dyDescent="0.2">
      <c r="A378" s="312">
        <v>46244</v>
      </c>
      <c r="B378" s="151" t="s">
        <v>13</v>
      </c>
      <c r="C378" s="151"/>
      <c r="D378" s="284" t="s">
        <v>41</v>
      </c>
      <c r="E378" s="274" t="s">
        <v>42</v>
      </c>
      <c r="F378" s="284" t="s">
        <v>41</v>
      </c>
      <c r="G378" s="151" t="s">
        <v>77</v>
      </c>
      <c r="H378" s="17"/>
    </row>
    <row r="379" spans="1:8" ht="22.15" customHeight="1" x14ac:dyDescent="0.2">
      <c r="A379" s="311">
        <v>46245</v>
      </c>
      <c r="B379" s="151" t="s">
        <v>13</v>
      </c>
      <c r="C379" s="151"/>
      <c r="D379" s="284" t="s">
        <v>41</v>
      </c>
      <c r="E379" s="274" t="s">
        <v>42</v>
      </c>
      <c r="F379" s="284" t="s">
        <v>41</v>
      </c>
      <c r="G379" s="151" t="s">
        <v>77</v>
      </c>
      <c r="H379" s="15"/>
    </row>
    <row r="380" spans="1:8" ht="22.15" customHeight="1" x14ac:dyDescent="0.2">
      <c r="A380" s="311">
        <v>46246</v>
      </c>
      <c r="B380" s="151" t="s">
        <v>13</v>
      </c>
      <c r="C380" s="151"/>
      <c r="D380" s="284" t="s">
        <v>41</v>
      </c>
      <c r="E380" s="274" t="s">
        <v>42</v>
      </c>
      <c r="F380" s="284" t="s">
        <v>41</v>
      </c>
      <c r="G380" s="151" t="s">
        <v>77</v>
      </c>
      <c r="H380" s="15"/>
    </row>
    <row r="381" spans="1:8" ht="22.15" customHeight="1" x14ac:dyDescent="0.2">
      <c r="A381" s="311">
        <v>46247</v>
      </c>
      <c r="B381" s="151" t="s">
        <v>13</v>
      </c>
      <c r="C381" s="151"/>
      <c r="D381" s="284" t="s">
        <v>41</v>
      </c>
      <c r="E381" s="274" t="s">
        <v>42</v>
      </c>
      <c r="F381" s="284" t="s">
        <v>41</v>
      </c>
      <c r="G381" s="151" t="s">
        <v>77</v>
      </c>
      <c r="H381" s="15"/>
    </row>
    <row r="382" spans="1:8" ht="22.15" customHeight="1" x14ac:dyDescent="0.2">
      <c r="A382" s="311">
        <v>46248</v>
      </c>
      <c r="B382" s="151" t="s">
        <v>13</v>
      </c>
      <c r="C382" s="151"/>
      <c r="D382" s="284" t="s">
        <v>41</v>
      </c>
      <c r="E382" s="274" t="s">
        <v>42</v>
      </c>
      <c r="F382" s="284" t="s">
        <v>41</v>
      </c>
      <c r="G382" s="151" t="s">
        <v>77</v>
      </c>
      <c r="H382" s="15"/>
    </row>
    <row r="383" spans="1:8" ht="22.15" customHeight="1" x14ac:dyDescent="0.2">
      <c r="A383" s="311">
        <v>46249</v>
      </c>
      <c r="B383" s="315" t="s">
        <v>11</v>
      </c>
      <c r="C383" s="315"/>
      <c r="D383" s="287" t="s">
        <v>42</v>
      </c>
      <c r="E383" s="273" t="s">
        <v>42</v>
      </c>
      <c r="F383" s="287" t="s">
        <v>42</v>
      </c>
      <c r="G383" s="167" t="s">
        <v>43</v>
      </c>
      <c r="H383" s="15"/>
    </row>
    <row r="384" spans="1:8" ht="22.15" customHeight="1" x14ac:dyDescent="0.2">
      <c r="A384" s="314">
        <v>46250</v>
      </c>
      <c r="B384" s="157" t="s">
        <v>13</v>
      </c>
      <c r="C384" s="157"/>
      <c r="D384" s="286" t="s">
        <v>41</v>
      </c>
      <c r="E384" s="277" t="s">
        <v>42</v>
      </c>
      <c r="F384" s="286" t="s">
        <v>41</v>
      </c>
      <c r="G384" s="157" t="s">
        <v>78</v>
      </c>
      <c r="H384" s="18"/>
    </row>
    <row r="385" spans="1:8" ht="36" customHeight="1" x14ac:dyDescent="0.2">
      <c r="A385" s="311">
        <v>46251</v>
      </c>
      <c r="B385" s="176"/>
      <c r="C385" s="151"/>
      <c r="D385" s="284" t="s">
        <v>588</v>
      </c>
      <c r="E385" s="276"/>
      <c r="F385" s="284" t="s">
        <v>591</v>
      </c>
      <c r="G385" s="151" t="s">
        <v>77</v>
      </c>
      <c r="H385" s="17"/>
    </row>
    <row r="386" spans="1:8" ht="36" customHeight="1" x14ac:dyDescent="0.2">
      <c r="A386" s="311">
        <v>46252</v>
      </c>
      <c r="B386" s="176"/>
      <c r="C386" s="151"/>
      <c r="D386" s="284" t="s">
        <v>588</v>
      </c>
      <c r="E386" s="274"/>
      <c r="F386" s="284" t="s">
        <v>591</v>
      </c>
      <c r="G386" s="151" t="s">
        <v>78</v>
      </c>
      <c r="H386" s="15"/>
    </row>
    <row r="387" spans="1:8" ht="36" customHeight="1" x14ac:dyDescent="0.2">
      <c r="A387" s="311">
        <v>46253</v>
      </c>
      <c r="B387" s="176"/>
      <c r="C387" s="151"/>
      <c r="D387" s="284" t="s">
        <v>589</v>
      </c>
      <c r="E387" s="274"/>
      <c r="F387" s="284" t="s">
        <v>591</v>
      </c>
      <c r="G387" s="151" t="s">
        <v>77</v>
      </c>
      <c r="H387" s="15"/>
    </row>
    <row r="388" spans="1:8" ht="36" customHeight="1" x14ac:dyDescent="0.2">
      <c r="A388" s="311">
        <v>46254</v>
      </c>
      <c r="B388" s="176"/>
      <c r="C388" s="151"/>
      <c r="D388" s="284" t="s">
        <v>590</v>
      </c>
      <c r="E388" s="274"/>
      <c r="F388" s="284" t="s">
        <v>591</v>
      </c>
      <c r="G388" s="151" t="s">
        <v>77</v>
      </c>
      <c r="H388" s="15"/>
    </row>
    <row r="389" spans="1:8" ht="36" customHeight="1" x14ac:dyDescent="0.2">
      <c r="A389" s="311">
        <v>46255</v>
      </c>
      <c r="B389" s="176"/>
      <c r="C389" s="151"/>
      <c r="D389" s="284" t="s">
        <v>588</v>
      </c>
      <c r="E389" s="274"/>
      <c r="F389" s="284" t="s">
        <v>591</v>
      </c>
      <c r="G389" s="151" t="s">
        <v>77</v>
      </c>
      <c r="H389" s="15"/>
    </row>
    <row r="390" spans="1:8" ht="36" customHeight="1" x14ac:dyDescent="0.2">
      <c r="A390" s="311">
        <v>46256</v>
      </c>
      <c r="B390" s="176"/>
      <c r="C390" s="151"/>
      <c r="D390" s="284"/>
      <c r="E390" s="274"/>
      <c r="F390" s="284"/>
      <c r="G390" s="151" t="s">
        <v>77</v>
      </c>
      <c r="H390" s="15"/>
    </row>
    <row r="391" spans="1:8" ht="36" customHeight="1" x14ac:dyDescent="0.2">
      <c r="A391" s="311">
        <v>46257</v>
      </c>
      <c r="B391" s="176"/>
      <c r="C391" s="157"/>
      <c r="D391" s="286"/>
      <c r="E391" s="277"/>
      <c r="F391" s="286"/>
      <c r="G391" s="157" t="s">
        <v>77</v>
      </c>
      <c r="H391" s="18"/>
    </row>
    <row r="392" spans="1:8" ht="36" customHeight="1" x14ac:dyDescent="0.2">
      <c r="A392" s="312">
        <v>46258</v>
      </c>
      <c r="B392" s="176"/>
      <c r="C392" s="161"/>
      <c r="D392" s="285" t="s">
        <v>592</v>
      </c>
      <c r="E392" s="276"/>
      <c r="F392" s="284" t="s">
        <v>593</v>
      </c>
      <c r="G392" s="159"/>
      <c r="H392" s="17"/>
    </row>
    <row r="393" spans="1:8" ht="36" customHeight="1" x14ac:dyDescent="0.2">
      <c r="A393" s="311">
        <v>46259</v>
      </c>
      <c r="B393" s="176"/>
      <c r="C393" s="109"/>
      <c r="D393" s="284" t="s">
        <v>592</v>
      </c>
      <c r="E393" s="274"/>
      <c r="F393" s="284" t="s">
        <v>593</v>
      </c>
      <c r="G393" s="164"/>
      <c r="H393" s="15"/>
    </row>
    <row r="394" spans="1:8" ht="36" customHeight="1" x14ac:dyDescent="0.2">
      <c r="A394" s="311">
        <v>46260</v>
      </c>
      <c r="B394" s="176"/>
      <c r="C394" s="109"/>
      <c r="D394" s="284" t="s">
        <v>592</v>
      </c>
      <c r="E394" s="274"/>
      <c r="F394" s="284" t="s">
        <v>593</v>
      </c>
      <c r="G394" s="164" t="s">
        <v>88</v>
      </c>
      <c r="H394" s="15"/>
    </row>
    <row r="395" spans="1:8" ht="36" customHeight="1" x14ac:dyDescent="0.2">
      <c r="A395" s="311">
        <v>46261</v>
      </c>
      <c r="B395" s="176"/>
      <c r="C395" s="109"/>
      <c r="D395" s="284" t="s">
        <v>592</v>
      </c>
      <c r="E395" s="274"/>
      <c r="F395" s="284" t="s">
        <v>593</v>
      </c>
      <c r="G395" s="164"/>
      <c r="H395" s="15"/>
    </row>
    <row r="396" spans="1:8" ht="36" customHeight="1" x14ac:dyDescent="0.2">
      <c r="A396" s="311">
        <v>46262</v>
      </c>
      <c r="B396" s="176"/>
      <c r="C396" s="109"/>
      <c r="D396" s="284" t="s">
        <v>592</v>
      </c>
      <c r="E396" s="274"/>
      <c r="F396" s="284" t="s">
        <v>593</v>
      </c>
      <c r="G396" s="151" t="s">
        <v>98</v>
      </c>
      <c r="H396" s="15"/>
    </row>
    <row r="397" spans="1:8" ht="18.75" customHeight="1" x14ac:dyDescent="0.2">
      <c r="A397" s="311">
        <v>46263</v>
      </c>
      <c r="B397" s="176"/>
      <c r="C397" s="109"/>
      <c r="D397" s="284"/>
      <c r="E397" s="273"/>
      <c r="F397" s="284"/>
      <c r="G397" s="148"/>
      <c r="H397" s="15"/>
    </row>
    <row r="398" spans="1:8" ht="18" x14ac:dyDescent="0.2">
      <c r="A398" s="314">
        <v>46264</v>
      </c>
      <c r="B398" s="176"/>
      <c r="C398" s="166"/>
      <c r="D398" s="286"/>
      <c r="E398" s="278"/>
      <c r="F398" s="286"/>
      <c r="G398" s="148"/>
      <c r="H398" s="18"/>
    </row>
    <row r="399" spans="1:8" ht="39.6" customHeight="1" x14ac:dyDescent="0.2">
      <c r="A399" s="311">
        <v>46265</v>
      </c>
      <c r="B399" s="176"/>
      <c r="C399" s="161"/>
      <c r="D399" s="285"/>
      <c r="E399" s="274"/>
      <c r="F399" s="284"/>
      <c r="G399" s="159"/>
      <c r="H399" s="17"/>
    </row>
    <row r="400" spans="1:8" ht="18" x14ac:dyDescent="0.2">
      <c r="A400" s="311">
        <v>46266</v>
      </c>
      <c r="B400" s="176"/>
      <c r="C400" s="109"/>
      <c r="D400" s="284"/>
      <c r="E400" s="274"/>
      <c r="F400" s="284"/>
      <c r="G400" s="151"/>
      <c r="H400" s="15"/>
    </row>
    <row r="401" spans="1:8" ht="18" x14ac:dyDescent="0.2">
      <c r="A401" s="311">
        <v>46267</v>
      </c>
      <c r="B401" s="176"/>
      <c r="C401" s="109"/>
      <c r="D401" s="284"/>
      <c r="E401" s="274"/>
      <c r="F401" s="284"/>
      <c r="G401" s="151"/>
      <c r="H401" s="15"/>
    </row>
    <row r="402" spans="1:8" ht="18" x14ac:dyDescent="0.2">
      <c r="A402" s="311">
        <v>46268</v>
      </c>
      <c r="B402" s="176"/>
      <c r="C402" s="109"/>
      <c r="D402" s="284"/>
      <c r="E402" s="274"/>
      <c r="F402" s="284"/>
      <c r="G402" s="151"/>
      <c r="H402" s="15"/>
    </row>
    <row r="403" spans="1:8" ht="18" x14ac:dyDescent="0.2">
      <c r="A403" s="311">
        <v>46269</v>
      </c>
      <c r="B403" s="176"/>
      <c r="C403" s="109"/>
      <c r="D403" s="284"/>
      <c r="E403" s="274"/>
      <c r="F403" s="284"/>
      <c r="G403" s="151"/>
      <c r="H403" s="15"/>
    </row>
    <row r="404" spans="1:8" ht="28.15" customHeight="1" x14ac:dyDescent="0.2">
      <c r="A404" s="311">
        <v>46270</v>
      </c>
      <c r="B404" s="176"/>
      <c r="C404" s="109"/>
      <c r="D404" s="284"/>
      <c r="E404" s="274"/>
      <c r="F404" s="284"/>
      <c r="G404" s="151"/>
      <c r="H404" s="15"/>
    </row>
    <row r="405" spans="1:8" ht="20.45" customHeight="1" x14ac:dyDescent="0.2">
      <c r="A405" s="311">
        <v>46271</v>
      </c>
      <c r="B405" s="176"/>
      <c r="C405" s="166"/>
      <c r="D405" s="286"/>
      <c r="E405" s="277"/>
      <c r="F405" s="286"/>
      <c r="G405" s="157"/>
      <c r="H405" s="18"/>
    </row>
    <row r="406" spans="1:8" ht="47.25" x14ac:dyDescent="0.2">
      <c r="A406" s="312">
        <v>46272</v>
      </c>
      <c r="B406" s="176"/>
      <c r="C406" s="161"/>
      <c r="D406" s="285" t="s">
        <v>594</v>
      </c>
      <c r="E406" s="274"/>
      <c r="F406" s="284"/>
      <c r="G406" s="164"/>
      <c r="H406" s="17"/>
    </row>
    <row r="407" spans="1:8" ht="18" x14ac:dyDescent="0.2">
      <c r="A407" s="311">
        <v>46273</v>
      </c>
      <c r="B407" s="176"/>
      <c r="C407" s="109"/>
      <c r="D407" s="284"/>
      <c r="E407" s="274"/>
      <c r="F407" s="284"/>
      <c r="G407" s="148"/>
      <c r="H407" s="15"/>
    </row>
    <row r="408" spans="1:8" ht="18" x14ac:dyDescent="0.2">
      <c r="A408" s="311">
        <v>46274</v>
      </c>
      <c r="B408" s="176"/>
      <c r="C408" s="109"/>
      <c r="D408" s="284"/>
      <c r="E408" s="273"/>
      <c r="F408" s="284"/>
      <c r="G408" s="151"/>
      <c r="H408" s="15"/>
    </row>
    <row r="409" spans="1:8" ht="31.5" x14ac:dyDescent="0.2">
      <c r="A409" s="311">
        <v>46275</v>
      </c>
      <c r="B409" s="176"/>
      <c r="C409" s="109"/>
      <c r="D409" s="284" t="s">
        <v>596</v>
      </c>
      <c r="E409" s="274"/>
      <c r="F409" s="284"/>
      <c r="G409" s="164"/>
      <c r="H409" s="15"/>
    </row>
    <row r="410" spans="1:8" ht="18" x14ac:dyDescent="0.2">
      <c r="A410" s="311">
        <v>46276</v>
      </c>
      <c r="B410" s="176"/>
      <c r="C410" s="109"/>
      <c r="D410" s="284"/>
      <c r="E410" s="274"/>
      <c r="F410" s="284"/>
      <c r="G410" s="164"/>
      <c r="H410" s="15"/>
    </row>
    <row r="411" spans="1:8" ht="18" x14ac:dyDescent="0.2">
      <c r="A411" s="311">
        <v>46277</v>
      </c>
      <c r="B411" s="176"/>
      <c r="C411" s="109"/>
      <c r="D411" s="284"/>
      <c r="E411" s="274"/>
      <c r="F411" s="284"/>
      <c r="G411" s="151"/>
      <c r="H411" s="15"/>
    </row>
    <row r="412" spans="1:8" ht="18" x14ac:dyDescent="0.2">
      <c r="A412" s="314">
        <v>46278</v>
      </c>
      <c r="B412" s="176"/>
      <c r="C412" s="166"/>
      <c r="D412" s="286"/>
      <c r="E412" s="277"/>
      <c r="F412" s="286"/>
      <c r="G412" s="157"/>
      <c r="H412" s="18"/>
    </row>
    <row r="413" spans="1:8" ht="81" customHeight="1" x14ac:dyDescent="0.2">
      <c r="A413" s="311">
        <v>46279</v>
      </c>
      <c r="B413" s="176"/>
      <c r="C413" s="161"/>
      <c r="D413" s="285" t="s">
        <v>595</v>
      </c>
      <c r="E413" s="276"/>
      <c r="F413" s="285" t="s">
        <v>597</v>
      </c>
      <c r="G413" s="159"/>
      <c r="H413" s="17"/>
    </row>
    <row r="414" spans="1:8" ht="18" x14ac:dyDescent="0.2">
      <c r="A414" s="311">
        <v>46280</v>
      </c>
      <c r="B414" s="176"/>
      <c r="C414" s="109"/>
      <c r="D414" s="284"/>
      <c r="E414" s="274"/>
      <c r="F414" s="284"/>
      <c r="G414" s="109"/>
      <c r="H414" s="15"/>
    </row>
    <row r="415" spans="1:8" ht="18" x14ac:dyDescent="0.2">
      <c r="A415" s="311">
        <v>46281</v>
      </c>
      <c r="B415" s="176"/>
      <c r="C415" s="109"/>
      <c r="D415" s="284"/>
      <c r="E415" s="274"/>
      <c r="F415" s="284"/>
      <c r="G415" s="109"/>
      <c r="H415" s="15"/>
    </row>
    <row r="416" spans="1:8" ht="18" x14ac:dyDescent="0.2">
      <c r="A416" s="311">
        <v>46282</v>
      </c>
      <c r="B416" s="176"/>
      <c r="C416" s="109"/>
      <c r="D416" s="284"/>
      <c r="E416" s="274"/>
      <c r="F416" s="284"/>
      <c r="G416" s="164"/>
      <c r="H416" s="15"/>
    </row>
    <row r="417" spans="1:8" ht="21" customHeight="1" x14ac:dyDescent="0.2">
      <c r="A417" s="311">
        <v>46283</v>
      </c>
      <c r="B417" s="176"/>
      <c r="C417" s="109"/>
      <c r="D417" s="284"/>
      <c r="E417" s="274"/>
      <c r="F417" s="284"/>
      <c r="G417" s="109"/>
      <c r="H417" s="15"/>
    </row>
    <row r="418" spans="1:8" ht="18" x14ac:dyDescent="0.2">
      <c r="A418" s="311">
        <v>46284</v>
      </c>
      <c r="B418" s="176"/>
      <c r="C418" s="109"/>
      <c r="D418" s="284"/>
      <c r="E418" s="274"/>
      <c r="F418" s="284"/>
      <c r="G418" s="109"/>
      <c r="H418" s="15"/>
    </row>
    <row r="419" spans="1:8" ht="18" x14ac:dyDescent="0.2">
      <c r="A419" s="311">
        <v>46285</v>
      </c>
      <c r="B419" s="176"/>
      <c r="C419" s="166"/>
      <c r="D419" s="286"/>
      <c r="E419" s="277"/>
      <c r="F419" s="286"/>
      <c r="G419" s="166"/>
      <c r="H419" s="18"/>
    </row>
    <row r="420" spans="1:8" ht="18" x14ac:dyDescent="0.2">
      <c r="A420" s="312">
        <v>46286</v>
      </c>
      <c r="B420" s="176"/>
      <c r="C420" s="161"/>
      <c r="D420" s="285"/>
      <c r="E420" s="276"/>
      <c r="F420" s="290"/>
      <c r="G420" s="159"/>
      <c r="H420" s="17"/>
    </row>
    <row r="421" spans="1:8" ht="18" x14ac:dyDescent="0.2">
      <c r="A421" s="311">
        <v>46287</v>
      </c>
      <c r="B421" s="176"/>
      <c r="C421" s="109"/>
      <c r="D421" s="284"/>
      <c r="E421" s="274"/>
      <c r="F421" s="284"/>
      <c r="G421" s="109"/>
      <c r="H421" s="15"/>
    </row>
    <row r="422" spans="1:8" ht="18" x14ac:dyDescent="0.2">
      <c r="A422" s="311">
        <v>46288</v>
      </c>
      <c r="B422" s="176"/>
      <c r="C422" s="109"/>
      <c r="D422" s="284"/>
      <c r="E422" s="274"/>
      <c r="F422" s="284"/>
      <c r="G422" s="109"/>
      <c r="H422" s="15"/>
    </row>
    <row r="423" spans="1:8" ht="39" customHeight="1" x14ac:dyDescent="0.2">
      <c r="A423" s="311">
        <v>46289</v>
      </c>
      <c r="B423" s="176"/>
      <c r="C423" s="109"/>
      <c r="D423" s="284"/>
      <c r="E423" s="274"/>
      <c r="F423" s="284" t="s">
        <v>249</v>
      </c>
      <c r="G423" s="109"/>
      <c r="H423" s="15"/>
    </row>
    <row r="424" spans="1:8" ht="32.25" thickBot="1" x14ac:dyDescent="0.25">
      <c r="A424" s="321">
        <v>46290</v>
      </c>
      <c r="B424" s="322"/>
      <c r="C424" s="323"/>
      <c r="D424" s="301" t="s">
        <v>214</v>
      </c>
      <c r="E424" s="324"/>
      <c r="F424" s="331" t="s">
        <v>250</v>
      </c>
      <c r="G424" s="109"/>
      <c r="H424" s="15"/>
    </row>
    <row r="425" spans="1:8" ht="18" hidden="1" x14ac:dyDescent="0.2">
      <c r="A425" s="149">
        <v>46291</v>
      </c>
      <c r="B425" s="176"/>
      <c r="C425" s="170"/>
      <c r="D425" s="279"/>
      <c r="E425" s="274"/>
      <c r="F425" s="273"/>
      <c r="G425" s="109"/>
      <c r="H425" s="15"/>
    </row>
    <row r="426" spans="1:8" ht="18" hidden="1" x14ac:dyDescent="0.2">
      <c r="A426" s="155">
        <v>46292</v>
      </c>
      <c r="B426" s="171"/>
      <c r="C426" s="171"/>
      <c r="D426" s="277"/>
      <c r="E426" s="277"/>
      <c r="F426" s="278"/>
      <c r="G426" s="166"/>
      <c r="H426" s="18"/>
    </row>
    <row r="427" spans="1:8" ht="25.9" hidden="1" customHeight="1" x14ac:dyDescent="0.2">
      <c r="A427" s="149">
        <v>46293</v>
      </c>
      <c r="B427" s="178"/>
      <c r="C427" s="178"/>
      <c r="D427" s="275"/>
      <c r="E427" s="275"/>
      <c r="F427" s="276"/>
      <c r="G427" s="152"/>
      <c r="H427" s="17"/>
    </row>
    <row r="428" spans="1:8" ht="18" hidden="1" x14ac:dyDescent="0.2">
      <c r="A428" s="149">
        <v>46294</v>
      </c>
      <c r="B428" s="176"/>
      <c r="C428" s="176"/>
      <c r="D428" s="280"/>
      <c r="E428" s="273"/>
      <c r="F428" s="274"/>
      <c r="G428" s="164"/>
      <c r="H428" s="112"/>
    </row>
    <row r="429" spans="1:8" ht="27.75" customHeight="1" x14ac:dyDescent="0.2">
      <c r="B429" s="12"/>
      <c r="C429" s="12"/>
      <c r="D429" s="12"/>
      <c r="E429" s="12"/>
      <c r="F429" s="12"/>
      <c r="G429" s="12"/>
      <c r="H429" s="12"/>
    </row>
    <row r="430" spans="1:8" ht="27.75" customHeight="1" x14ac:dyDescent="0.2">
      <c r="B430" s="12"/>
      <c r="C430" s="12"/>
      <c r="D430" s="12"/>
      <c r="E430" s="12"/>
      <c r="F430" s="12"/>
      <c r="G430" s="12"/>
      <c r="H430" s="12"/>
    </row>
    <row r="431" spans="1:8" ht="27.75" customHeight="1" x14ac:dyDescent="0.2">
      <c r="B431" s="12"/>
      <c r="C431" s="12"/>
      <c r="D431" s="12"/>
      <c r="E431" s="12"/>
      <c r="F431" s="12"/>
      <c r="G431" s="12"/>
      <c r="H431" s="12"/>
    </row>
    <row r="432" spans="1:8" ht="27.75" customHeight="1" x14ac:dyDescent="0.2">
      <c r="B432" s="12"/>
      <c r="C432" s="12"/>
      <c r="D432" s="12"/>
      <c r="E432" s="12"/>
      <c r="F432" s="12"/>
      <c r="G432" s="12"/>
      <c r="H432" s="12"/>
    </row>
    <row r="433" spans="2:8" ht="27.75" customHeight="1" x14ac:dyDescent="0.2">
      <c r="B433" s="12"/>
      <c r="C433" s="12"/>
      <c r="D433" s="12"/>
      <c r="E433" s="12"/>
      <c r="F433" s="12"/>
      <c r="G433" s="12"/>
      <c r="H433" s="12"/>
    </row>
    <row r="434" spans="2:8" ht="27.75" customHeight="1" x14ac:dyDescent="0.2">
      <c r="B434" s="12"/>
      <c r="C434" s="12"/>
      <c r="D434" s="12"/>
      <c r="E434" s="12"/>
      <c r="F434" s="12"/>
      <c r="G434" s="12"/>
      <c r="H434" s="12"/>
    </row>
    <row r="435" spans="2:8" ht="27.75" customHeight="1" x14ac:dyDescent="0.2">
      <c r="B435" s="12"/>
      <c r="C435" s="12"/>
      <c r="D435" s="12"/>
      <c r="E435" s="12"/>
      <c r="F435" s="12"/>
      <c r="G435" s="12"/>
      <c r="H435" s="12"/>
    </row>
    <row r="436" spans="2:8" ht="27.75" customHeight="1" x14ac:dyDescent="0.2">
      <c r="B436" s="12"/>
      <c r="C436" s="12"/>
      <c r="D436" s="12"/>
      <c r="E436" s="12"/>
      <c r="F436" s="12"/>
      <c r="G436" s="12"/>
      <c r="H436" s="12"/>
    </row>
    <row r="437" spans="2:8" ht="27.75" customHeight="1" x14ac:dyDescent="0.2">
      <c r="B437" s="12"/>
      <c r="C437" s="12"/>
      <c r="D437" s="12"/>
      <c r="E437" s="12"/>
      <c r="F437" s="12"/>
      <c r="G437" s="12"/>
      <c r="H437" s="12"/>
    </row>
    <row r="438" spans="2:8" ht="27.75" customHeight="1" x14ac:dyDescent="0.2">
      <c r="B438" s="12"/>
      <c r="C438" s="12"/>
      <c r="D438" s="12"/>
      <c r="E438" s="12"/>
      <c r="F438" s="12"/>
      <c r="G438" s="12"/>
      <c r="H438" s="12"/>
    </row>
    <row r="439" spans="2:8" ht="27.75" customHeight="1" x14ac:dyDescent="0.2">
      <c r="B439" s="12"/>
      <c r="C439" s="12"/>
      <c r="D439" s="12"/>
      <c r="E439" s="12"/>
      <c r="F439" s="12"/>
      <c r="G439" s="12"/>
      <c r="H439" s="12"/>
    </row>
    <row r="440" spans="2:8" ht="27.75" customHeight="1" x14ac:dyDescent="0.2">
      <c r="B440" s="12"/>
      <c r="C440" s="12"/>
      <c r="D440" s="12"/>
      <c r="E440" s="12"/>
      <c r="F440" s="12"/>
      <c r="G440" s="12"/>
      <c r="H440" s="12"/>
    </row>
    <row r="441" spans="2:8" ht="27.75" customHeight="1" x14ac:dyDescent="0.2">
      <c r="B441" s="12"/>
      <c r="C441" s="12"/>
      <c r="D441" s="12"/>
      <c r="E441" s="12"/>
      <c r="F441" s="12"/>
      <c r="G441" s="12"/>
      <c r="H441" s="12"/>
    </row>
    <row r="442" spans="2:8" ht="27.75" customHeight="1" x14ac:dyDescent="0.2">
      <c r="B442" s="12"/>
      <c r="C442" s="12"/>
      <c r="D442" s="12"/>
      <c r="E442" s="12"/>
      <c r="F442" s="12"/>
      <c r="G442" s="12"/>
      <c r="H442" s="12"/>
    </row>
    <row r="443" spans="2:8" ht="27.75" customHeight="1" x14ac:dyDescent="0.2">
      <c r="B443" s="12"/>
      <c r="C443" s="12"/>
      <c r="D443" s="12"/>
      <c r="E443" s="12"/>
      <c r="F443" s="12"/>
      <c r="G443" s="12"/>
      <c r="H443" s="12"/>
    </row>
    <row r="444" spans="2:8" ht="27.75" customHeight="1" x14ac:dyDescent="0.2">
      <c r="B444" s="12"/>
      <c r="C444" s="12"/>
      <c r="D444" s="12"/>
      <c r="E444" s="12"/>
      <c r="F444" s="12"/>
      <c r="G444" s="12"/>
      <c r="H444" s="12"/>
    </row>
    <row r="445" spans="2:8" ht="27.75" customHeight="1" x14ac:dyDescent="0.2">
      <c r="B445" s="12"/>
      <c r="C445" s="12"/>
      <c r="D445" s="12"/>
      <c r="E445" s="12"/>
      <c r="F445" s="12"/>
      <c r="G445" s="12"/>
      <c r="H445" s="12"/>
    </row>
    <row r="446" spans="2:8" ht="27.75" customHeight="1" x14ac:dyDescent="0.2">
      <c r="B446" s="12"/>
      <c r="C446" s="12"/>
      <c r="D446" s="12"/>
      <c r="E446" s="12"/>
      <c r="F446" s="12"/>
      <c r="G446" s="12"/>
      <c r="H446" s="12"/>
    </row>
    <row r="447" spans="2:8" ht="27.75" customHeight="1" x14ac:dyDescent="0.2">
      <c r="B447" s="12"/>
      <c r="C447" s="12"/>
      <c r="D447" s="12"/>
      <c r="E447" s="12"/>
      <c r="F447" s="12"/>
      <c r="G447" s="12"/>
      <c r="H447" s="12"/>
    </row>
    <row r="448" spans="2:8" ht="27.75" customHeight="1" x14ac:dyDescent="0.2">
      <c r="B448" s="12"/>
      <c r="C448" s="12"/>
      <c r="D448" s="12"/>
      <c r="E448" s="12"/>
      <c r="F448" s="12"/>
      <c r="G448" s="12"/>
      <c r="H448" s="12"/>
    </row>
    <row r="449" spans="2:8" ht="27.75" customHeight="1" x14ac:dyDescent="0.2">
      <c r="B449" s="12"/>
      <c r="C449" s="12"/>
      <c r="D449" s="12"/>
      <c r="E449" s="12"/>
      <c r="F449" s="12"/>
      <c r="G449" s="12"/>
      <c r="H449" s="12"/>
    </row>
    <row r="450" spans="2:8" ht="27.75" customHeight="1" x14ac:dyDescent="0.2">
      <c r="B450" s="12"/>
      <c r="C450" s="12"/>
      <c r="D450" s="12"/>
      <c r="E450" s="12"/>
      <c r="F450" s="12"/>
      <c r="G450" s="12"/>
      <c r="H450" s="12"/>
    </row>
    <row r="451" spans="2:8" ht="27.75" customHeight="1" x14ac:dyDescent="0.2">
      <c r="B451" s="12"/>
      <c r="C451" s="12"/>
      <c r="D451" s="12"/>
      <c r="E451" s="12"/>
      <c r="F451" s="12"/>
      <c r="G451" s="12"/>
      <c r="H451" s="12"/>
    </row>
    <row r="452" spans="2:8" ht="27.75" customHeight="1" x14ac:dyDescent="0.2">
      <c r="B452" s="12"/>
      <c r="C452" s="12"/>
      <c r="D452" s="12"/>
      <c r="E452" s="12"/>
      <c r="F452" s="12"/>
      <c r="G452" s="12"/>
      <c r="H452" s="12"/>
    </row>
    <row r="453" spans="2:8" ht="27.75" customHeight="1" x14ac:dyDescent="0.2">
      <c r="B453" s="12"/>
      <c r="C453" s="12"/>
      <c r="D453" s="12"/>
      <c r="E453" s="12"/>
      <c r="F453" s="12"/>
      <c r="G453" s="12"/>
      <c r="H453" s="12"/>
    </row>
    <row r="454" spans="2:8" ht="27.75" customHeight="1" x14ac:dyDescent="0.2">
      <c r="B454" s="12"/>
      <c r="C454" s="12"/>
      <c r="D454" s="12"/>
      <c r="E454" s="12"/>
      <c r="F454" s="12"/>
      <c r="G454" s="12"/>
      <c r="H454" s="12"/>
    </row>
    <row r="455" spans="2:8" ht="27.75" customHeight="1" x14ac:dyDescent="0.2">
      <c r="B455" s="12"/>
      <c r="C455" s="12"/>
      <c r="D455" s="12"/>
      <c r="E455" s="12"/>
      <c r="F455" s="12"/>
      <c r="G455" s="12"/>
      <c r="H455" s="12"/>
    </row>
    <row r="456" spans="2:8" ht="27.75" customHeight="1" x14ac:dyDescent="0.2">
      <c r="B456" s="12"/>
      <c r="C456" s="12"/>
      <c r="D456" s="12"/>
      <c r="E456" s="12"/>
      <c r="F456" s="12"/>
      <c r="G456" s="12"/>
      <c r="H456" s="12"/>
    </row>
    <row r="457" spans="2:8" ht="27.75" customHeight="1" x14ac:dyDescent="0.2">
      <c r="B457" s="12"/>
      <c r="C457" s="12"/>
      <c r="D457" s="12"/>
      <c r="E457" s="12"/>
      <c r="F457" s="12"/>
      <c r="G457" s="12"/>
      <c r="H457" s="12"/>
    </row>
    <row r="458" spans="2:8" ht="27.75" customHeight="1" x14ac:dyDescent="0.2">
      <c r="B458" s="12"/>
      <c r="C458" s="12"/>
      <c r="D458" s="12"/>
      <c r="E458" s="12"/>
      <c r="F458" s="12"/>
      <c r="G458" s="12"/>
      <c r="H458" s="12"/>
    </row>
    <row r="459" spans="2:8" ht="27.75" customHeight="1" x14ac:dyDescent="0.2">
      <c r="B459" s="12"/>
      <c r="C459" s="12"/>
      <c r="D459" s="12"/>
      <c r="E459" s="12"/>
      <c r="F459" s="12"/>
      <c r="G459" s="12"/>
      <c r="H459" s="12"/>
    </row>
    <row r="460" spans="2:8" ht="27.75" customHeight="1" x14ac:dyDescent="0.2">
      <c r="B460" s="12"/>
      <c r="C460" s="12"/>
      <c r="D460" s="12"/>
      <c r="E460" s="12"/>
      <c r="F460" s="12"/>
      <c r="G460" s="12"/>
      <c r="H460" s="12"/>
    </row>
    <row r="461" spans="2:8" ht="27.75" customHeight="1" x14ac:dyDescent="0.2">
      <c r="B461" s="12"/>
      <c r="C461" s="12"/>
      <c r="D461" s="12"/>
      <c r="E461" s="12"/>
      <c r="F461" s="12"/>
      <c r="G461" s="12"/>
      <c r="H461" s="12"/>
    </row>
    <row r="462" spans="2:8" ht="27.75" customHeight="1" x14ac:dyDescent="0.2">
      <c r="B462" s="12"/>
      <c r="C462" s="12"/>
      <c r="D462" s="12"/>
      <c r="E462" s="12"/>
      <c r="F462" s="12"/>
      <c r="G462" s="12"/>
      <c r="H462" s="12"/>
    </row>
    <row r="463" spans="2:8" ht="27.75" customHeight="1" x14ac:dyDescent="0.2">
      <c r="B463" s="12"/>
      <c r="C463" s="12"/>
      <c r="D463" s="12"/>
      <c r="E463" s="12"/>
      <c r="F463" s="12"/>
      <c r="G463" s="12"/>
      <c r="H463" s="12"/>
    </row>
    <row r="464" spans="2:8" ht="27.75" customHeight="1" x14ac:dyDescent="0.2">
      <c r="B464" s="12"/>
      <c r="C464" s="12"/>
      <c r="D464" s="12"/>
      <c r="E464" s="12"/>
      <c r="F464" s="12"/>
      <c r="G464" s="12"/>
      <c r="H464" s="12"/>
    </row>
    <row r="465" spans="2:8" ht="27.75" customHeight="1" x14ac:dyDescent="0.2">
      <c r="B465" s="12"/>
      <c r="C465" s="12"/>
      <c r="D465" s="12"/>
      <c r="E465" s="12"/>
      <c r="F465" s="12"/>
      <c r="G465" s="12"/>
      <c r="H465" s="12"/>
    </row>
    <row r="466" spans="2:8" ht="27.75" customHeight="1" x14ac:dyDescent="0.2">
      <c r="B466" s="12"/>
      <c r="C466" s="12"/>
      <c r="D466" s="12"/>
      <c r="E466" s="12"/>
      <c r="F466" s="12"/>
      <c r="G466" s="12"/>
      <c r="H466" s="12"/>
    </row>
    <row r="467" spans="2:8" ht="27.75" customHeight="1" x14ac:dyDescent="0.2">
      <c r="B467" s="12"/>
      <c r="C467" s="12"/>
      <c r="D467" s="12"/>
      <c r="E467" s="12"/>
      <c r="F467" s="12"/>
      <c r="G467" s="12"/>
      <c r="H467" s="12"/>
    </row>
    <row r="468" spans="2:8" ht="27.75" customHeight="1" x14ac:dyDescent="0.2">
      <c r="B468" s="12"/>
      <c r="C468" s="12"/>
      <c r="D468" s="12"/>
      <c r="E468" s="12"/>
      <c r="F468" s="12"/>
      <c r="G468" s="12"/>
      <c r="H468" s="12"/>
    </row>
    <row r="469" spans="2:8" ht="27.75" customHeight="1" x14ac:dyDescent="0.2">
      <c r="B469" s="12"/>
      <c r="C469" s="12"/>
      <c r="D469" s="12"/>
      <c r="E469" s="12"/>
      <c r="F469" s="12"/>
      <c r="G469" s="12"/>
      <c r="H469" s="12"/>
    </row>
    <row r="470" spans="2:8" ht="27.75" customHeight="1" x14ac:dyDescent="0.2">
      <c r="B470" s="12"/>
      <c r="C470" s="12"/>
      <c r="D470" s="12"/>
      <c r="E470" s="12"/>
      <c r="F470" s="12"/>
      <c r="G470" s="12"/>
      <c r="H470" s="12"/>
    </row>
    <row r="471" spans="2:8" ht="27.75" customHeight="1" x14ac:dyDescent="0.2">
      <c r="B471" s="12"/>
      <c r="C471" s="12"/>
      <c r="D471" s="12"/>
      <c r="E471" s="12"/>
      <c r="F471" s="12"/>
      <c r="G471" s="12"/>
      <c r="H471" s="12"/>
    </row>
    <row r="472" spans="2:8" ht="27.75" customHeight="1" x14ac:dyDescent="0.2">
      <c r="B472" s="12"/>
      <c r="C472" s="12"/>
      <c r="D472" s="12"/>
      <c r="E472" s="12"/>
      <c r="F472" s="12"/>
      <c r="G472" s="12"/>
      <c r="H472" s="12"/>
    </row>
    <row r="473" spans="2:8" ht="27.75" customHeight="1" x14ac:dyDescent="0.2">
      <c r="B473" s="12"/>
      <c r="C473" s="12"/>
      <c r="D473" s="12"/>
      <c r="E473" s="12"/>
      <c r="F473" s="12"/>
      <c r="G473" s="12"/>
      <c r="H473" s="12"/>
    </row>
    <row r="474" spans="2:8" ht="27.75" customHeight="1" x14ac:dyDescent="0.2">
      <c r="B474" s="12"/>
      <c r="C474" s="12"/>
      <c r="D474" s="12"/>
      <c r="E474" s="12"/>
      <c r="F474" s="12"/>
      <c r="G474" s="12"/>
      <c r="H474" s="12"/>
    </row>
    <row r="475" spans="2:8" ht="27.75" customHeight="1" x14ac:dyDescent="0.2">
      <c r="B475" s="12"/>
      <c r="C475" s="12"/>
      <c r="D475" s="12"/>
      <c r="E475" s="12"/>
      <c r="F475" s="12"/>
      <c r="G475" s="12"/>
      <c r="H475" s="12"/>
    </row>
    <row r="476" spans="2:8" ht="27.75" customHeight="1" x14ac:dyDescent="0.2">
      <c r="B476" s="12"/>
      <c r="C476" s="12"/>
      <c r="D476" s="12"/>
      <c r="E476" s="12"/>
      <c r="F476" s="12"/>
      <c r="G476" s="12"/>
      <c r="H476" s="12"/>
    </row>
    <row r="477" spans="2:8" ht="27.75" customHeight="1" x14ac:dyDescent="0.2">
      <c r="B477" s="12"/>
      <c r="C477" s="12"/>
      <c r="D477" s="12"/>
      <c r="E477" s="12"/>
      <c r="F477" s="12"/>
      <c r="G477" s="12"/>
      <c r="H477" s="12"/>
    </row>
    <row r="478" spans="2:8" ht="27.75" customHeight="1" x14ac:dyDescent="0.2">
      <c r="B478" s="12"/>
      <c r="C478" s="12"/>
      <c r="D478" s="12"/>
      <c r="E478" s="12"/>
      <c r="F478" s="12"/>
      <c r="G478" s="12"/>
      <c r="H478" s="12"/>
    </row>
    <row r="479" spans="2:8" ht="27.75" customHeight="1" x14ac:dyDescent="0.2">
      <c r="B479" s="12"/>
      <c r="C479" s="12"/>
      <c r="D479" s="12"/>
      <c r="E479" s="12"/>
      <c r="F479" s="12"/>
      <c r="G479" s="12"/>
      <c r="H479" s="12"/>
    </row>
    <row r="480" spans="2:8" ht="27.75" customHeight="1" x14ac:dyDescent="0.2">
      <c r="B480" s="12"/>
      <c r="C480" s="12"/>
      <c r="D480" s="12"/>
      <c r="E480" s="12"/>
      <c r="F480" s="12"/>
      <c r="G480" s="12"/>
      <c r="H480" s="12"/>
    </row>
    <row r="481" spans="2:8" ht="27.75" customHeight="1" x14ac:dyDescent="0.2">
      <c r="B481" s="12"/>
      <c r="C481" s="12"/>
      <c r="D481" s="12"/>
      <c r="E481" s="12"/>
      <c r="F481" s="12"/>
      <c r="G481" s="12"/>
      <c r="H481" s="12"/>
    </row>
    <row r="482" spans="2:8" ht="27.75" customHeight="1" x14ac:dyDescent="0.2">
      <c r="B482" s="12"/>
      <c r="C482" s="12"/>
      <c r="D482" s="12"/>
      <c r="E482" s="12"/>
      <c r="F482" s="12"/>
      <c r="G482" s="12"/>
      <c r="H482" s="12"/>
    </row>
    <row r="483" spans="2:8" ht="27.75" customHeight="1" x14ac:dyDescent="0.2">
      <c r="B483" s="12"/>
      <c r="C483" s="12"/>
      <c r="D483" s="12"/>
      <c r="E483" s="12"/>
      <c r="F483" s="12"/>
      <c r="G483" s="12"/>
      <c r="H483" s="12"/>
    </row>
    <row r="484" spans="2:8" ht="27.75" customHeight="1" x14ac:dyDescent="0.2">
      <c r="B484" s="12"/>
      <c r="C484" s="12"/>
      <c r="D484" s="12"/>
      <c r="E484" s="12"/>
      <c r="F484" s="12"/>
      <c r="G484" s="12"/>
      <c r="H484" s="12"/>
    </row>
    <row r="485" spans="2:8" ht="27.75" customHeight="1" x14ac:dyDescent="0.2">
      <c r="B485" s="12"/>
      <c r="C485" s="12"/>
      <c r="D485" s="12"/>
      <c r="E485" s="12"/>
      <c r="F485" s="12"/>
      <c r="G485" s="12"/>
      <c r="H485" s="12"/>
    </row>
    <row r="486" spans="2:8" ht="27.75" customHeight="1" x14ac:dyDescent="0.2">
      <c r="B486" s="12"/>
      <c r="C486" s="12"/>
      <c r="D486" s="12"/>
      <c r="E486" s="12"/>
      <c r="F486" s="12"/>
      <c r="G486" s="12"/>
      <c r="H486" s="12"/>
    </row>
    <row r="487" spans="2:8" ht="27.75" customHeight="1" x14ac:dyDescent="0.2">
      <c r="B487" s="12"/>
      <c r="C487" s="12"/>
      <c r="D487" s="12"/>
      <c r="E487" s="12"/>
      <c r="F487" s="12"/>
      <c r="G487" s="12"/>
      <c r="H487" s="12"/>
    </row>
    <row r="488" spans="2:8" ht="27.75" customHeight="1" x14ac:dyDescent="0.2">
      <c r="B488" s="12"/>
      <c r="C488" s="12"/>
      <c r="D488" s="12"/>
      <c r="E488" s="12"/>
      <c r="F488" s="12"/>
      <c r="G488" s="12"/>
      <c r="H488" s="12"/>
    </row>
    <row r="489" spans="2:8" ht="27.75" customHeight="1" x14ac:dyDescent="0.2">
      <c r="B489" s="12"/>
      <c r="C489" s="12"/>
      <c r="D489" s="12"/>
      <c r="E489" s="12"/>
      <c r="F489" s="12"/>
      <c r="G489" s="12"/>
      <c r="H489" s="12"/>
    </row>
    <row r="490" spans="2:8" ht="27.75" customHeight="1" x14ac:dyDescent="0.2">
      <c r="B490" s="12"/>
      <c r="C490" s="12"/>
      <c r="D490" s="12"/>
      <c r="E490" s="12"/>
      <c r="F490" s="12"/>
      <c r="G490" s="12"/>
      <c r="H490" s="12"/>
    </row>
    <row r="491" spans="2:8" ht="27.75" customHeight="1" x14ac:dyDescent="0.2">
      <c r="B491" s="12"/>
      <c r="C491" s="12"/>
      <c r="D491" s="12"/>
      <c r="E491" s="12"/>
      <c r="F491" s="12"/>
      <c r="G491" s="12"/>
      <c r="H491" s="12"/>
    </row>
    <row r="492" spans="2:8" ht="27.75" customHeight="1" x14ac:dyDescent="0.2">
      <c r="B492" s="12"/>
      <c r="C492" s="12"/>
      <c r="D492" s="12"/>
      <c r="E492" s="12"/>
      <c r="F492" s="12"/>
      <c r="G492" s="12"/>
      <c r="H492" s="12"/>
    </row>
    <row r="493" spans="2:8" ht="27.75" customHeight="1" x14ac:dyDescent="0.2">
      <c r="B493" s="12"/>
      <c r="C493" s="12"/>
      <c r="D493" s="12"/>
      <c r="E493" s="12"/>
      <c r="F493" s="12"/>
      <c r="G493" s="12"/>
      <c r="H493" s="12"/>
    </row>
    <row r="494" spans="2:8" ht="27.75" customHeight="1" x14ac:dyDescent="0.2">
      <c r="B494" s="12"/>
      <c r="C494" s="12"/>
      <c r="D494" s="12"/>
      <c r="E494" s="12"/>
      <c r="F494" s="12"/>
      <c r="G494" s="12"/>
      <c r="H494" s="12"/>
    </row>
    <row r="495" spans="2:8" ht="27.75" customHeight="1" x14ac:dyDescent="0.2">
      <c r="B495" s="12"/>
      <c r="C495" s="12"/>
      <c r="D495" s="12"/>
      <c r="E495" s="12"/>
      <c r="F495" s="12"/>
      <c r="G495" s="12"/>
      <c r="H495" s="12"/>
    </row>
    <row r="496" spans="2:8" ht="27.75" customHeight="1" x14ac:dyDescent="0.2">
      <c r="B496" s="12"/>
      <c r="C496" s="12"/>
      <c r="D496" s="12"/>
      <c r="E496" s="12"/>
      <c r="F496" s="12"/>
      <c r="G496" s="12"/>
      <c r="H496" s="12"/>
    </row>
    <row r="497" spans="2:8" ht="27.75" customHeight="1" x14ac:dyDescent="0.2">
      <c r="B497" s="12"/>
      <c r="C497" s="12"/>
      <c r="D497" s="12"/>
      <c r="E497" s="12"/>
      <c r="F497" s="12"/>
      <c r="G497" s="12"/>
      <c r="H497" s="12"/>
    </row>
    <row r="498" spans="2:8" ht="27.75" customHeight="1" x14ac:dyDescent="0.2">
      <c r="B498" s="12"/>
      <c r="C498" s="12"/>
      <c r="D498" s="12"/>
      <c r="E498" s="12"/>
      <c r="F498" s="12"/>
      <c r="G498" s="12"/>
      <c r="H498" s="12"/>
    </row>
    <row r="499" spans="2:8" ht="27.75" customHeight="1" x14ac:dyDescent="0.2">
      <c r="B499" s="12"/>
      <c r="C499" s="12"/>
      <c r="D499" s="12"/>
      <c r="E499" s="12"/>
      <c r="F499" s="12"/>
      <c r="G499" s="12"/>
      <c r="H499" s="12"/>
    </row>
    <row r="500" spans="2:8" ht="27.75" customHeight="1" x14ac:dyDescent="0.2">
      <c r="B500" s="12"/>
      <c r="C500" s="12"/>
      <c r="D500" s="12"/>
      <c r="E500" s="12"/>
      <c r="F500" s="12"/>
      <c r="G500" s="12"/>
      <c r="H500" s="12"/>
    </row>
    <row r="501" spans="2:8" ht="27.75" customHeight="1" x14ac:dyDescent="0.2">
      <c r="B501" s="12"/>
      <c r="C501" s="12"/>
      <c r="D501" s="12"/>
      <c r="E501" s="12"/>
      <c r="F501" s="12"/>
      <c r="G501" s="12"/>
      <c r="H501" s="12"/>
    </row>
    <row r="502" spans="2:8" ht="27.75" customHeight="1" x14ac:dyDescent="0.2">
      <c r="B502" s="12"/>
      <c r="C502" s="12"/>
      <c r="D502" s="12"/>
      <c r="E502" s="12"/>
      <c r="F502" s="12"/>
      <c r="G502" s="12"/>
      <c r="H502" s="12"/>
    </row>
    <row r="503" spans="2:8" ht="27.75" customHeight="1" x14ac:dyDescent="0.2">
      <c r="B503" s="12"/>
      <c r="C503" s="12"/>
      <c r="D503" s="12"/>
      <c r="E503" s="12"/>
      <c r="F503" s="12"/>
      <c r="G503" s="12"/>
      <c r="H503" s="12"/>
    </row>
    <row r="504" spans="2:8" ht="27.75" customHeight="1" x14ac:dyDescent="0.2">
      <c r="B504" s="12"/>
      <c r="C504" s="12"/>
      <c r="D504" s="12"/>
      <c r="E504" s="12"/>
      <c r="F504" s="12"/>
      <c r="G504" s="12"/>
      <c r="H504" s="12"/>
    </row>
  </sheetData>
  <phoneticPr fontId="52" type="noConversion"/>
  <conditionalFormatting sqref="A4:A428">
    <cfRule type="duplicateValues" dxfId="1" priority="782"/>
  </conditionalFormatting>
  <conditionalFormatting sqref="B429:H504 A3 A428:A1048576">
    <cfRule type="duplicateValues" dxfId="0" priority="8"/>
  </conditionalFormatting>
  <conditionalFormatting sqref="D161:D16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{6B22F6F2-AD75-41C9-9753-377607CA1F95}</x14:id>
        </ext>
      </extLst>
    </cfRule>
  </conditionalFormatting>
  <pageMargins left="0.23622047244094491" right="0.23622047244094491" top="0.23622047244094491" bottom="0.23622047244094491" header="0.23622047244094491" footer="0.23622047244094491"/>
  <pageSetup paperSize="8" scale="36" fitToHeight="4" orientation="portrait" r:id="rId1"/>
  <rowBreaks count="5" manualBreakCount="5">
    <brk id="104" max="10" man="1"/>
    <brk id="112" max="10" man="1"/>
    <brk id="209" max="10" man="1"/>
    <brk id="244" max="10" man="1"/>
    <brk id="314" max="10" man="1"/>
  </rowBreaks>
  <colBreaks count="2" manualBreakCount="2">
    <brk id="1" max="427" man="1"/>
    <brk id="3" max="427" man="1"/>
  </col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22F6F2-AD75-41C9-9753-377607CA1F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D161:D167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424"/>
  <sheetViews>
    <sheetView tabSelected="1" zoomScale="80" zoomScaleNormal="80" workbookViewId="0">
      <pane ySplit="1" topLeftCell="A77" activePane="bottomLeft" state="frozen"/>
      <selection pane="bottomLeft" sqref="A1:XFD1"/>
    </sheetView>
  </sheetViews>
  <sheetFormatPr baseColWidth="10" defaultColWidth="11.5703125" defaultRowHeight="12.75" x14ac:dyDescent="0.2"/>
  <cols>
    <col min="1" max="1" width="33.140625" customWidth="1"/>
    <col min="2" max="2" width="17.5703125" customWidth="1"/>
    <col min="3" max="3" width="36.28515625" customWidth="1"/>
    <col min="4" max="4" width="120.85546875" customWidth="1"/>
    <col min="5" max="5" width="26.7109375" customWidth="1"/>
    <col min="6" max="6" width="9.5703125" customWidth="1"/>
    <col min="7" max="7" width="31.28515625" bestFit="1" customWidth="1"/>
    <col min="8" max="8" width="15.85546875" customWidth="1"/>
    <col min="9" max="9" width="36.5703125" customWidth="1"/>
  </cols>
  <sheetData>
    <row r="1" spans="1:8" ht="18.75" thickBot="1" x14ac:dyDescent="0.25">
      <c r="A1" s="141" t="s">
        <v>2</v>
      </c>
      <c r="B1" s="141" t="s">
        <v>123</v>
      </c>
      <c r="C1" s="133" t="s">
        <v>130</v>
      </c>
      <c r="D1" s="211" t="s">
        <v>124</v>
      </c>
      <c r="E1" s="211" t="s">
        <v>131</v>
      </c>
      <c r="G1" s="271" t="s">
        <v>125</v>
      </c>
      <c r="H1" s="272" t="s">
        <v>126</v>
      </c>
    </row>
    <row r="2" spans="1:8" ht="22.5" customHeight="1" x14ac:dyDescent="0.2">
      <c r="A2" s="131">
        <v>45967</v>
      </c>
      <c r="B2" s="207" t="s">
        <v>194</v>
      </c>
      <c r="C2" s="207" t="s">
        <v>193</v>
      </c>
      <c r="D2" s="207" t="s">
        <v>274</v>
      </c>
      <c r="E2" s="208" t="s">
        <v>129</v>
      </c>
      <c r="G2" s="141" t="s">
        <v>132</v>
      </c>
      <c r="H2" s="134"/>
    </row>
    <row r="3" spans="1:8" ht="22.5" customHeight="1" x14ac:dyDescent="0.2">
      <c r="A3" s="125">
        <v>45967</v>
      </c>
      <c r="B3" s="199" t="s">
        <v>128</v>
      </c>
      <c r="C3" s="199" t="s">
        <v>127</v>
      </c>
      <c r="D3" s="199" t="s">
        <v>430</v>
      </c>
      <c r="E3" s="200" t="s">
        <v>129</v>
      </c>
      <c r="G3" s="142" t="s">
        <v>143</v>
      </c>
      <c r="H3" s="135"/>
    </row>
    <row r="4" spans="1:8" ht="22.5" customHeight="1" thickBot="1" x14ac:dyDescent="0.25">
      <c r="A4" s="339">
        <v>45971</v>
      </c>
      <c r="B4" s="340" t="s">
        <v>149</v>
      </c>
      <c r="C4" s="340" t="s">
        <v>150</v>
      </c>
      <c r="D4" s="340" t="s">
        <v>287</v>
      </c>
      <c r="E4" s="341" t="s">
        <v>151</v>
      </c>
      <c r="G4" s="143" t="s">
        <v>127</v>
      </c>
      <c r="H4" s="136"/>
    </row>
    <row r="5" spans="1:8" ht="22.5" customHeight="1" x14ac:dyDescent="0.2">
      <c r="A5" s="132">
        <v>45974</v>
      </c>
      <c r="B5" s="209" t="s">
        <v>194</v>
      </c>
      <c r="C5" s="209" t="s">
        <v>193</v>
      </c>
      <c r="D5" s="209" t="s">
        <v>275</v>
      </c>
      <c r="E5" s="210" t="s">
        <v>129</v>
      </c>
      <c r="G5" s="133" t="s">
        <v>203</v>
      </c>
      <c r="H5" s="137"/>
    </row>
    <row r="6" spans="1:8" ht="22.5" customHeight="1" x14ac:dyDescent="0.2">
      <c r="A6" s="125">
        <v>45974</v>
      </c>
      <c r="B6" s="199" t="s">
        <v>128</v>
      </c>
      <c r="C6" s="199" t="s">
        <v>127</v>
      </c>
      <c r="D6" s="199" t="s">
        <v>431</v>
      </c>
      <c r="E6" s="200" t="s">
        <v>129</v>
      </c>
      <c r="G6" s="144" t="s">
        <v>161</v>
      </c>
      <c r="H6" s="138"/>
    </row>
    <row r="7" spans="1:8" ht="22.5" customHeight="1" x14ac:dyDescent="0.2">
      <c r="A7" s="261">
        <v>45979</v>
      </c>
      <c r="B7" s="262" t="s">
        <v>3</v>
      </c>
      <c r="C7" s="262" t="s">
        <v>233</v>
      </c>
      <c r="D7" s="262" t="s">
        <v>445</v>
      </c>
      <c r="E7" s="263" t="s">
        <v>133</v>
      </c>
      <c r="G7" s="144" t="s">
        <v>233</v>
      </c>
      <c r="H7" s="260"/>
    </row>
    <row r="8" spans="1:8" ht="22.5" customHeight="1" thickBot="1" x14ac:dyDescent="0.25">
      <c r="A8" s="127">
        <v>45979</v>
      </c>
      <c r="B8" s="203" t="s">
        <v>3</v>
      </c>
      <c r="C8" s="203" t="s">
        <v>161</v>
      </c>
      <c r="D8" s="203" t="s">
        <v>267</v>
      </c>
      <c r="E8" s="266" t="s">
        <v>133</v>
      </c>
      <c r="G8" s="145" t="s">
        <v>225</v>
      </c>
      <c r="H8" s="259"/>
    </row>
    <row r="9" spans="1:8" ht="22.5" customHeight="1" x14ac:dyDescent="0.2">
      <c r="A9" s="128">
        <v>45979</v>
      </c>
      <c r="B9" s="204" t="s">
        <v>3</v>
      </c>
      <c r="C9" s="204" t="s">
        <v>225</v>
      </c>
      <c r="D9" s="204" t="s">
        <v>269</v>
      </c>
      <c r="E9" s="205" t="s">
        <v>133</v>
      </c>
      <c r="G9" s="133" t="s">
        <v>192</v>
      </c>
      <c r="H9" s="139"/>
    </row>
    <row r="10" spans="1:8" ht="22.5" customHeight="1" thickBot="1" x14ac:dyDescent="0.25">
      <c r="A10" s="129">
        <v>45979</v>
      </c>
      <c r="B10" s="206" t="s">
        <v>194</v>
      </c>
      <c r="C10" s="206" t="s">
        <v>192</v>
      </c>
      <c r="D10" s="206" t="s">
        <v>446</v>
      </c>
      <c r="E10" s="264" t="s">
        <v>129</v>
      </c>
      <c r="G10" s="145" t="s">
        <v>193</v>
      </c>
      <c r="H10" s="140"/>
    </row>
    <row r="11" spans="1:8" ht="22.5" customHeight="1" thickBot="1" x14ac:dyDescent="0.25">
      <c r="A11" s="132">
        <v>45979</v>
      </c>
      <c r="B11" s="209" t="s">
        <v>194</v>
      </c>
      <c r="C11" s="209" t="s">
        <v>193</v>
      </c>
      <c r="D11" s="209" t="s">
        <v>289</v>
      </c>
      <c r="E11" s="210" t="s">
        <v>129</v>
      </c>
      <c r="G11" s="270" t="s">
        <v>150</v>
      </c>
      <c r="H11" s="338"/>
    </row>
    <row r="12" spans="1:8" ht="22.5" customHeight="1" x14ac:dyDescent="0.2">
      <c r="A12" s="339">
        <v>45979</v>
      </c>
      <c r="B12" s="340" t="s">
        <v>149</v>
      </c>
      <c r="C12" s="340" t="s">
        <v>150</v>
      </c>
      <c r="D12" s="340" t="s">
        <v>285</v>
      </c>
      <c r="E12" s="341" t="s">
        <v>151</v>
      </c>
    </row>
    <row r="13" spans="1:8" ht="22.5" customHeight="1" x14ac:dyDescent="0.2">
      <c r="A13" s="124">
        <v>45979</v>
      </c>
      <c r="B13" s="197" t="s">
        <v>128</v>
      </c>
      <c r="C13" s="197" t="s">
        <v>143</v>
      </c>
      <c r="D13" s="197" t="s">
        <v>401</v>
      </c>
      <c r="E13" s="198" t="s">
        <v>129</v>
      </c>
    </row>
    <row r="14" spans="1:8" ht="22.5" customHeight="1" x14ac:dyDescent="0.2">
      <c r="A14" s="125">
        <v>45979</v>
      </c>
      <c r="B14" s="199" t="s">
        <v>128</v>
      </c>
      <c r="C14" s="199" t="s">
        <v>127</v>
      </c>
      <c r="D14" s="199" t="s">
        <v>432</v>
      </c>
      <c r="E14" s="200" t="s">
        <v>129</v>
      </c>
    </row>
    <row r="15" spans="1:8" ht="22.5" customHeight="1" x14ac:dyDescent="0.2">
      <c r="A15" s="261">
        <v>45986</v>
      </c>
      <c r="B15" s="262" t="s">
        <v>3</v>
      </c>
      <c r="C15" s="262" t="s">
        <v>233</v>
      </c>
      <c r="D15" s="262" t="s">
        <v>331</v>
      </c>
      <c r="E15" s="263" t="s">
        <v>133</v>
      </c>
    </row>
    <row r="16" spans="1:8" ht="22.5" customHeight="1" x14ac:dyDescent="0.2">
      <c r="A16" s="127">
        <v>45986</v>
      </c>
      <c r="B16" s="203" t="s">
        <v>3</v>
      </c>
      <c r="C16" s="203" t="s">
        <v>161</v>
      </c>
      <c r="D16" s="203" t="s">
        <v>268</v>
      </c>
      <c r="E16" s="266" t="s">
        <v>133</v>
      </c>
    </row>
    <row r="17" spans="1:5" ht="22.5" customHeight="1" x14ac:dyDescent="0.2">
      <c r="A17" s="128">
        <v>45986</v>
      </c>
      <c r="B17" s="204" t="s">
        <v>3</v>
      </c>
      <c r="C17" s="204" t="s">
        <v>225</v>
      </c>
      <c r="D17" s="204" t="s">
        <v>270</v>
      </c>
      <c r="E17" s="205" t="s">
        <v>133</v>
      </c>
    </row>
    <row r="18" spans="1:5" ht="22.5" customHeight="1" x14ac:dyDescent="0.2">
      <c r="A18" s="129">
        <v>45986</v>
      </c>
      <c r="B18" s="206" t="s">
        <v>194</v>
      </c>
      <c r="C18" s="206" t="s">
        <v>192</v>
      </c>
      <c r="D18" s="206" t="s">
        <v>331</v>
      </c>
      <c r="E18" s="264" t="s">
        <v>129</v>
      </c>
    </row>
    <row r="19" spans="1:5" ht="22.5" customHeight="1" x14ac:dyDescent="0.2">
      <c r="A19" s="132">
        <v>45986</v>
      </c>
      <c r="B19" s="209" t="s">
        <v>194</v>
      </c>
      <c r="C19" s="209" t="s">
        <v>193</v>
      </c>
      <c r="D19" s="209" t="s">
        <v>366</v>
      </c>
      <c r="E19" s="210" t="s">
        <v>129</v>
      </c>
    </row>
    <row r="20" spans="1:5" ht="22.5" customHeight="1" x14ac:dyDescent="0.2">
      <c r="A20" s="124">
        <v>45986</v>
      </c>
      <c r="B20" s="197" t="s">
        <v>128</v>
      </c>
      <c r="C20" s="197" t="s">
        <v>143</v>
      </c>
      <c r="D20" s="197" t="s">
        <v>400</v>
      </c>
      <c r="E20" s="198" t="s">
        <v>129</v>
      </c>
    </row>
    <row r="21" spans="1:5" ht="22.5" customHeight="1" x14ac:dyDescent="0.2">
      <c r="A21" s="125">
        <v>45986</v>
      </c>
      <c r="B21" s="199" t="s">
        <v>128</v>
      </c>
      <c r="C21" s="199" t="s">
        <v>127</v>
      </c>
      <c r="D21" s="199" t="s">
        <v>433</v>
      </c>
      <c r="E21" s="200" t="s">
        <v>129</v>
      </c>
    </row>
    <row r="22" spans="1:5" ht="22.5" customHeight="1" x14ac:dyDescent="0.2">
      <c r="A22" s="126">
        <v>45987</v>
      </c>
      <c r="B22" s="201" t="s">
        <v>3</v>
      </c>
      <c r="C22" s="201" t="s">
        <v>203</v>
      </c>
      <c r="D22" s="201" t="s">
        <v>258</v>
      </c>
      <c r="E22" s="202" t="s">
        <v>133</v>
      </c>
    </row>
    <row r="23" spans="1:5" ht="22.5" customHeight="1" x14ac:dyDescent="0.2">
      <c r="A23" s="261">
        <v>45992</v>
      </c>
      <c r="B23" s="262" t="s">
        <v>3</v>
      </c>
      <c r="C23" s="262" t="s">
        <v>233</v>
      </c>
      <c r="D23" s="262" t="s">
        <v>318</v>
      </c>
      <c r="E23" s="263" t="s">
        <v>133</v>
      </c>
    </row>
    <row r="24" spans="1:5" ht="22.5" customHeight="1" x14ac:dyDescent="0.2">
      <c r="A24" s="127">
        <v>45992</v>
      </c>
      <c r="B24" s="203" t="s">
        <v>3</v>
      </c>
      <c r="C24" s="203" t="s">
        <v>161</v>
      </c>
      <c r="D24" s="203" t="s">
        <v>166</v>
      </c>
      <c r="E24" s="266" t="s">
        <v>133</v>
      </c>
    </row>
    <row r="25" spans="1:5" ht="22.15" customHeight="1" x14ac:dyDescent="0.2">
      <c r="A25" s="128">
        <v>45992</v>
      </c>
      <c r="B25" s="204" t="s">
        <v>3</v>
      </c>
      <c r="C25" s="204" t="s">
        <v>225</v>
      </c>
      <c r="D25" s="204" t="s">
        <v>166</v>
      </c>
      <c r="E25" s="205" t="s">
        <v>133</v>
      </c>
    </row>
    <row r="26" spans="1:5" ht="22.5" customHeight="1" x14ac:dyDescent="0.2">
      <c r="A26" s="132">
        <v>45992</v>
      </c>
      <c r="B26" s="209" t="s">
        <v>194</v>
      </c>
      <c r="C26" s="209" t="s">
        <v>193</v>
      </c>
      <c r="D26" s="209" t="s">
        <v>276</v>
      </c>
      <c r="E26" s="210" t="s">
        <v>129</v>
      </c>
    </row>
    <row r="27" spans="1:5" ht="22.5" customHeight="1" x14ac:dyDescent="0.2">
      <c r="A27" s="123">
        <v>45992</v>
      </c>
      <c r="B27" s="195" t="s">
        <v>128</v>
      </c>
      <c r="C27" s="195" t="s">
        <v>132</v>
      </c>
      <c r="D27" s="195" t="s">
        <v>256</v>
      </c>
      <c r="E27" s="196" t="s">
        <v>133</v>
      </c>
    </row>
    <row r="28" spans="1:5" ht="22.15" customHeight="1" x14ac:dyDescent="0.2">
      <c r="A28" s="125">
        <v>45992</v>
      </c>
      <c r="B28" s="199" t="s">
        <v>128</v>
      </c>
      <c r="C28" s="199" t="s">
        <v>127</v>
      </c>
      <c r="D28" s="199" t="s">
        <v>186</v>
      </c>
      <c r="E28" s="200" t="s">
        <v>129</v>
      </c>
    </row>
    <row r="29" spans="1:5" ht="22.5" customHeight="1" x14ac:dyDescent="0.2">
      <c r="A29" s="126">
        <v>45994</v>
      </c>
      <c r="B29" s="201" t="s">
        <v>3</v>
      </c>
      <c r="C29" s="201" t="s">
        <v>203</v>
      </c>
      <c r="D29" s="201" t="s">
        <v>259</v>
      </c>
      <c r="E29" s="202" t="s">
        <v>133</v>
      </c>
    </row>
    <row r="30" spans="1:5" ht="22.5" customHeight="1" x14ac:dyDescent="0.2">
      <c r="A30" s="267">
        <v>45994</v>
      </c>
      <c r="B30" s="209" t="s">
        <v>194</v>
      </c>
      <c r="C30" s="209" t="s">
        <v>193</v>
      </c>
      <c r="D30" s="209" t="s">
        <v>367</v>
      </c>
      <c r="E30" s="210" t="s">
        <v>133</v>
      </c>
    </row>
    <row r="31" spans="1:5" ht="22.5" customHeight="1" x14ac:dyDescent="0.2">
      <c r="A31" s="132">
        <v>45995</v>
      </c>
      <c r="B31" s="209" t="s">
        <v>194</v>
      </c>
      <c r="C31" s="209" t="s">
        <v>193</v>
      </c>
      <c r="D31" s="209" t="s">
        <v>253</v>
      </c>
      <c r="E31" s="210" t="s">
        <v>133</v>
      </c>
    </row>
    <row r="32" spans="1:5" ht="22.5" customHeight="1" x14ac:dyDescent="0.2">
      <c r="A32" s="125">
        <v>45995</v>
      </c>
      <c r="B32" s="199" t="s">
        <v>128</v>
      </c>
      <c r="C32" s="199" t="s">
        <v>127</v>
      </c>
      <c r="D32" s="199" t="s">
        <v>234</v>
      </c>
      <c r="E32" s="200" t="s">
        <v>145</v>
      </c>
    </row>
    <row r="33" spans="1:5" ht="22.5" customHeight="1" x14ac:dyDescent="0.2">
      <c r="A33" s="132">
        <v>45996</v>
      </c>
      <c r="B33" s="209" t="s">
        <v>194</v>
      </c>
      <c r="C33" s="209" t="s">
        <v>193</v>
      </c>
      <c r="D33" s="209" t="s">
        <v>253</v>
      </c>
      <c r="E33" s="210" t="s">
        <v>133</v>
      </c>
    </row>
    <row r="34" spans="1:5" ht="22.5" customHeight="1" x14ac:dyDescent="0.2">
      <c r="A34" s="125">
        <v>45996</v>
      </c>
      <c r="B34" s="199" t="s">
        <v>128</v>
      </c>
      <c r="C34" s="199" t="s">
        <v>127</v>
      </c>
      <c r="D34" s="199" t="s">
        <v>234</v>
      </c>
      <c r="E34" s="200" t="s">
        <v>133</v>
      </c>
    </row>
    <row r="35" spans="1:5" ht="22.5" customHeight="1" x14ac:dyDescent="0.2">
      <c r="A35" s="129">
        <v>45999</v>
      </c>
      <c r="B35" s="206" t="s">
        <v>194</v>
      </c>
      <c r="C35" s="206" t="s">
        <v>192</v>
      </c>
      <c r="D35" s="206" t="s">
        <v>332</v>
      </c>
      <c r="E35" s="264" t="s">
        <v>129</v>
      </c>
    </row>
    <row r="36" spans="1:5" ht="22.5" customHeight="1" x14ac:dyDescent="0.2">
      <c r="A36" s="132">
        <v>45999</v>
      </c>
      <c r="B36" s="209" t="s">
        <v>194</v>
      </c>
      <c r="C36" s="209" t="s">
        <v>193</v>
      </c>
      <c r="D36" s="209" t="s">
        <v>368</v>
      </c>
      <c r="E36" s="210" t="s">
        <v>129</v>
      </c>
    </row>
    <row r="37" spans="1:5" ht="22.5" customHeight="1" x14ac:dyDescent="0.2">
      <c r="A37" s="267">
        <v>45999</v>
      </c>
      <c r="B37" s="268" t="s">
        <v>194</v>
      </c>
      <c r="C37" s="268" t="s">
        <v>193</v>
      </c>
      <c r="D37" s="268" t="s">
        <v>254</v>
      </c>
      <c r="E37" s="269" t="s">
        <v>147</v>
      </c>
    </row>
    <row r="38" spans="1:5" ht="22.5" customHeight="1" x14ac:dyDescent="0.2">
      <c r="A38" s="339">
        <v>45999</v>
      </c>
      <c r="B38" s="340" t="s">
        <v>149</v>
      </c>
      <c r="C38" s="340" t="s">
        <v>150</v>
      </c>
      <c r="D38" s="340" t="s">
        <v>152</v>
      </c>
      <c r="E38" s="341" t="s">
        <v>151</v>
      </c>
    </row>
    <row r="39" spans="1:5" ht="22.5" customHeight="1" x14ac:dyDescent="0.2">
      <c r="A39" s="123">
        <v>45999</v>
      </c>
      <c r="B39" s="195" t="s">
        <v>128</v>
      </c>
      <c r="C39" s="195" t="s">
        <v>132</v>
      </c>
      <c r="D39" s="195" t="s">
        <v>257</v>
      </c>
      <c r="E39" s="196" t="s">
        <v>133</v>
      </c>
    </row>
    <row r="40" spans="1:5" ht="22.5" customHeight="1" x14ac:dyDescent="0.2">
      <c r="A40" s="124">
        <v>45999</v>
      </c>
      <c r="B40" s="197" t="s">
        <v>128</v>
      </c>
      <c r="C40" s="197" t="s">
        <v>143</v>
      </c>
      <c r="D40" s="197" t="s">
        <v>294</v>
      </c>
      <c r="E40" s="198" t="s">
        <v>129</v>
      </c>
    </row>
    <row r="41" spans="1:5" ht="22.5" customHeight="1" x14ac:dyDescent="0.2">
      <c r="A41" s="125">
        <v>45999</v>
      </c>
      <c r="B41" s="199" t="s">
        <v>128</v>
      </c>
      <c r="C41" s="199" t="s">
        <v>127</v>
      </c>
      <c r="D41" s="199" t="s">
        <v>434</v>
      </c>
      <c r="E41" s="200" t="s">
        <v>129</v>
      </c>
    </row>
    <row r="42" spans="1:5" ht="22.5" customHeight="1" x14ac:dyDescent="0.2">
      <c r="A42" s="125">
        <v>45999</v>
      </c>
      <c r="B42" s="199" t="s">
        <v>128</v>
      </c>
      <c r="C42" s="199" t="s">
        <v>127</v>
      </c>
      <c r="D42" s="199" t="s">
        <v>254</v>
      </c>
      <c r="E42" s="200" t="s">
        <v>147</v>
      </c>
    </row>
    <row r="43" spans="1:5" ht="22.5" customHeight="1" x14ac:dyDescent="0.2">
      <c r="A43" s="126">
        <v>46000</v>
      </c>
      <c r="B43" s="201" t="s">
        <v>3</v>
      </c>
      <c r="C43" s="201" t="s">
        <v>203</v>
      </c>
      <c r="D43" s="201" t="s">
        <v>164</v>
      </c>
      <c r="E43" s="202" t="s">
        <v>133</v>
      </c>
    </row>
    <row r="44" spans="1:5" ht="22.5" customHeight="1" x14ac:dyDescent="0.2">
      <c r="A44" s="267">
        <v>46000</v>
      </c>
      <c r="B44" s="268" t="s">
        <v>194</v>
      </c>
      <c r="C44" s="268" t="s">
        <v>193</v>
      </c>
      <c r="D44" s="268" t="s">
        <v>254</v>
      </c>
      <c r="E44" s="269" t="s">
        <v>147</v>
      </c>
    </row>
    <row r="45" spans="1:5" ht="22.5" customHeight="1" x14ac:dyDescent="0.2">
      <c r="A45" s="339">
        <v>46000</v>
      </c>
      <c r="B45" s="340" t="s">
        <v>149</v>
      </c>
      <c r="C45" s="340" t="s">
        <v>150</v>
      </c>
      <c r="D45" s="340" t="s">
        <v>152</v>
      </c>
      <c r="E45" s="341" t="s">
        <v>151</v>
      </c>
    </row>
    <row r="46" spans="1:5" ht="22.5" customHeight="1" x14ac:dyDescent="0.2">
      <c r="A46" s="125">
        <v>46000</v>
      </c>
      <c r="B46" s="199" t="s">
        <v>128</v>
      </c>
      <c r="C46" s="199" t="s">
        <v>127</v>
      </c>
      <c r="D46" s="199" t="s">
        <v>254</v>
      </c>
      <c r="E46" s="200" t="s">
        <v>147</v>
      </c>
    </row>
    <row r="47" spans="1:5" ht="22.5" customHeight="1" x14ac:dyDescent="0.2">
      <c r="A47" s="339">
        <v>46001</v>
      </c>
      <c r="B47" s="340" t="s">
        <v>149</v>
      </c>
      <c r="C47" s="340" t="s">
        <v>150</v>
      </c>
      <c r="D47" s="340" t="s">
        <v>152</v>
      </c>
      <c r="E47" s="341" t="s">
        <v>151</v>
      </c>
    </row>
    <row r="48" spans="1:5" ht="22.5" customHeight="1" x14ac:dyDescent="0.2">
      <c r="A48" s="124">
        <v>46003</v>
      </c>
      <c r="B48" s="197" t="s">
        <v>128</v>
      </c>
      <c r="C48" s="197" t="s">
        <v>143</v>
      </c>
      <c r="D48" s="197" t="s">
        <v>457</v>
      </c>
      <c r="E48" s="198" t="s">
        <v>129</v>
      </c>
    </row>
    <row r="49" spans="1:5" ht="22.5" customHeight="1" x14ac:dyDescent="0.2">
      <c r="A49" s="261">
        <v>46006</v>
      </c>
      <c r="B49" s="262" t="s">
        <v>3</v>
      </c>
      <c r="C49" s="262" t="s">
        <v>233</v>
      </c>
      <c r="D49" s="262" t="s">
        <v>319</v>
      </c>
      <c r="E49" s="263" t="s">
        <v>133</v>
      </c>
    </row>
    <row r="50" spans="1:5" ht="22.5" customHeight="1" x14ac:dyDescent="0.2">
      <c r="A50" s="127">
        <v>46006</v>
      </c>
      <c r="B50" s="203" t="s">
        <v>3</v>
      </c>
      <c r="C50" s="203" t="s">
        <v>161</v>
      </c>
      <c r="D50" s="203" t="s">
        <v>134</v>
      </c>
      <c r="E50" s="266" t="s">
        <v>133</v>
      </c>
    </row>
    <row r="51" spans="1:5" ht="22.5" customHeight="1" x14ac:dyDescent="0.2">
      <c r="A51" s="128">
        <v>46006</v>
      </c>
      <c r="B51" s="204" t="s">
        <v>3</v>
      </c>
      <c r="C51" s="204" t="s">
        <v>225</v>
      </c>
      <c r="D51" s="204" t="s">
        <v>191</v>
      </c>
      <c r="E51" s="205" t="s">
        <v>133</v>
      </c>
    </row>
    <row r="52" spans="1:5" ht="22.5" customHeight="1" x14ac:dyDescent="0.2">
      <c r="A52" s="132">
        <v>46006</v>
      </c>
      <c r="B52" s="209" t="s">
        <v>194</v>
      </c>
      <c r="C52" s="209" t="s">
        <v>193</v>
      </c>
      <c r="D52" s="209" t="s">
        <v>369</v>
      </c>
      <c r="E52" s="210" t="s">
        <v>129</v>
      </c>
    </row>
    <row r="53" spans="1:5" ht="22.5" customHeight="1" x14ac:dyDescent="0.2">
      <c r="A53" s="339">
        <v>46006</v>
      </c>
      <c r="B53" s="340" t="s">
        <v>149</v>
      </c>
      <c r="C53" s="340" t="s">
        <v>150</v>
      </c>
      <c r="D53" s="340" t="s">
        <v>153</v>
      </c>
      <c r="E53" s="341" t="s">
        <v>151</v>
      </c>
    </row>
    <row r="54" spans="1:5" ht="22.5" customHeight="1" x14ac:dyDescent="0.2">
      <c r="A54" s="125">
        <v>46006</v>
      </c>
      <c r="B54" s="199" t="s">
        <v>128</v>
      </c>
      <c r="C54" s="199" t="s">
        <v>127</v>
      </c>
      <c r="D54" s="199" t="s">
        <v>441</v>
      </c>
      <c r="E54" s="200" t="s">
        <v>129</v>
      </c>
    </row>
    <row r="55" spans="1:5" ht="22.5" customHeight="1" x14ac:dyDescent="0.2">
      <c r="A55" s="261">
        <v>46007</v>
      </c>
      <c r="B55" s="262" t="s">
        <v>3</v>
      </c>
      <c r="C55" s="262" t="s">
        <v>233</v>
      </c>
      <c r="D55" s="262" t="s">
        <v>319</v>
      </c>
      <c r="E55" s="263" t="s">
        <v>133</v>
      </c>
    </row>
    <row r="56" spans="1:5" ht="22.5" customHeight="1" x14ac:dyDescent="0.2">
      <c r="A56" s="127">
        <v>46007</v>
      </c>
      <c r="B56" s="203" t="s">
        <v>3</v>
      </c>
      <c r="C56" s="203" t="s">
        <v>161</v>
      </c>
      <c r="D56" s="203" t="s">
        <v>169</v>
      </c>
      <c r="E56" s="266" t="s">
        <v>133</v>
      </c>
    </row>
    <row r="57" spans="1:5" ht="22.5" customHeight="1" x14ac:dyDescent="0.2">
      <c r="A57" s="128">
        <v>46007</v>
      </c>
      <c r="B57" s="204" t="s">
        <v>3</v>
      </c>
      <c r="C57" s="204" t="s">
        <v>225</v>
      </c>
      <c r="D57" s="204" t="s">
        <v>191</v>
      </c>
      <c r="E57" s="205" t="s">
        <v>133</v>
      </c>
    </row>
    <row r="58" spans="1:5" ht="22.5" customHeight="1" x14ac:dyDescent="0.2">
      <c r="A58" s="129">
        <v>46007</v>
      </c>
      <c r="B58" s="206" t="s">
        <v>194</v>
      </c>
      <c r="C58" s="206" t="s">
        <v>192</v>
      </c>
      <c r="D58" s="206" t="s">
        <v>202</v>
      </c>
      <c r="E58" s="264" t="s">
        <v>129</v>
      </c>
    </row>
    <row r="59" spans="1:5" ht="22.5" customHeight="1" x14ac:dyDescent="0.2">
      <c r="A59" s="267">
        <v>46007</v>
      </c>
      <c r="B59" s="209" t="s">
        <v>194</v>
      </c>
      <c r="C59" s="209" t="s">
        <v>193</v>
      </c>
      <c r="D59" s="209" t="s">
        <v>370</v>
      </c>
      <c r="E59" s="210" t="s">
        <v>133</v>
      </c>
    </row>
    <row r="60" spans="1:5" ht="22.5" customHeight="1" x14ac:dyDescent="0.2">
      <c r="A60" s="132">
        <v>46007</v>
      </c>
      <c r="B60" s="209" t="s">
        <v>194</v>
      </c>
      <c r="C60" s="209" t="s">
        <v>193</v>
      </c>
      <c r="D60" s="209" t="s">
        <v>369</v>
      </c>
      <c r="E60" s="210" t="s">
        <v>129</v>
      </c>
    </row>
    <row r="61" spans="1:5" ht="22.5" customHeight="1" x14ac:dyDescent="0.2">
      <c r="A61" s="123">
        <v>46007</v>
      </c>
      <c r="B61" s="195" t="s">
        <v>128</v>
      </c>
      <c r="C61" s="195" t="s">
        <v>132</v>
      </c>
      <c r="D61" s="195" t="s">
        <v>166</v>
      </c>
      <c r="E61" s="196" t="s">
        <v>133</v>
      </c>
    </row>
    <row r="62" spans="1:5" ht="22.5" customHeight="1" x14ac:dyDescent="0.2">
      <c r="A62" s="124">
        <v>46007</v>
      </c>
      <c r="B62" s="197" t="s">
        <v>128</v>
      </c>
      <c r="C62" s="197" t="s">
        <v>143</v>
      </c>
      <c r="D62" s="197" t="s">
        <v>202</v>
      </c>
      <c r="E62" s="198" t="s">
        <v>129</v>
      </c>
    </row>
    <row r="63" spans="1:5" ht="22.5" customHeight="1" x14ac:dyDescent="0.2">
      <c r="A63" s="125">
        <v>46007</v>
      </c>
      <c r="B63" s="199" t="s">
        <v>128</v>
      </c>
      <c r="C63" s="199" t="s">
        <v>127</v>
      </c>
      <c r="D63" s="199" t="s">
        <v>441</v>
      </c>
      <c r="E63" s="200" t="s">
        <v>129</v>
      </c>
    </row>
    <row r="64" spans="1:5" ht="22.5" customHeight="1" x14ac:dyDescent="0.2">
      <c r="A64" s="261">
        <v>46008</v>
      </c>
      <c r="B64" s="262" t="s">
        <v>3</v>
      </c>
      <c r="C64" s="262" t="s">
        <v>233</v>
      </c>
      <c r="D64" s="262" t="s">
        <v>319</v>
      </c>
      <c r="E64" s="263" t="s">
        <v>133</v>
      </c>
    </row>
    <row r="65" spans="1:5" ht="22.5" customHeight="1" x14ac:dyDescent="0.2">
      <c r="A65" s="127">
        <v>46008</v>
      </c>
      <c r="B65" s="203" t="s">
        <v>3</v>
      </c>
      <c r="C65" s="203" t="s">
        <v>161</v>
      </c>
      <c r="D65" s="203" t="s">
        <v>169</v>
      </c>
      <c r="E65" s="266" t="s">
        <v>133</v>
      </c>
    </row>
    <row r="66" spans="1:5" ht="22.5" customHeight="1" x14ac:dyDescent="0.2">
      <c r="A66" s="128">
        <v>46008</v>
      </c>
      <c r="B66" s="204" t="s">
        <v>3</v>
      </c>
      <c r="C66" s="204" t="s">
        <v>225</v>
      </c>
      <c r="D66" s="204" t="s">
        <v>191</v>
      </c>
      <c r="E66" s="205" t="s">
        <v>133</v>
      </c>
    </row>
    <row r="67" spans="1:5" ht="22.5" customHeight="1" x14ac:dyDescent="0.2">
      <c r="A67" s="129">
        <v>46008</v>
      </c>
      <c r="B67" s="206" t="s">
        <v>194</v>
      </c>
      <c r="C67" s="206" t="s">
        <v>192</v>
      </c>
      <c r="D67" s="206" t="s">
        <v>333</v>
      </c>
      <c r="E67" s="264" t="s">
        <v>129</v>
      </c>
    </row>
    <row r="68" spans="1:5" ht="22.5" customHeight="1" x14ac:dyDescent="0.2">
      <c r="A68" s="124">
        <v>46008</v>
      </c>
      <c r="B68" s="197" t="s">
        <v>128</v>
      </c>
      <c r="C68" s="197" t="s">
        <v>143</v>
      </c>
      <c r="D68" s="197" t="s">
        <v>291</v>
      </c>
      <c r="E68" s="198" t="s">
        <v>129</v>
      </c>
    </row>
    <row r="69" spans="1:5" ht="22.5" customHeight="1" x14ac:dyDescent="0.2">
      <c r="A69" s="261">
        <v>46009</v>
      </c>
      <c r="B69" s="262" t="s">
        <v>3</v>
      </c>
      <c r="C69" s="262" t="s">
        <v>233</v>
      </c>
      <c r="D69" s="262" t="s">
        <v>320</v>
      </c>
      <c r="E69" s="263" t="s">
        <v>133</v>
      </c>
    </row>
    <row r="70" spans="1:5" ht="22.5" customHeight="1" x14ac:dyDescent="0.2">
      <c r="A70" s="127">
        <v>46009</v>
      </c>
      <c r="B70" s="203" t="s">
        <v>3</v>
      </c>
      <c r="C70" s="203" t="s">
        <v>161</v>
      </c>
      <c r="D70" s="203" t="s">
        <v>169</v>
      </c>
      <c r="E70" s="266" t="s">
        <v>133</v>
      </c>
    </row>
    <row r="71" spans="1:5" ht="22.5" customHeight="1" x14ac:dyDescent="0.2">
      <c r="A71" s="128">
        <v>46009</v>
      </c>
      <c r="B71" s="204" t="s">
        <v>3</v>
      </c>
      <c r="C71" s="204" t="s">
        <v>225</v>
      </c>
      <c r="D71" s="204" t="s">
        <v>191</v>
      </c>
      <c r="E71" s="205" t="s">
        <v>133</v>
      </c>
    </row>
    <row r="72" spans="1:5" ht="22.5" customHeight="1" x14ac:dyDescent="0.2">
      <c r="A72" s="129">
        <v>46009</v>
      </c>
      <c r="B72" s="206" t="s">
        <v>194</v>
      </c>
      <c r="C72" s="206" t="s">
        <v>192</v>
      </c>
      <c r="D72" s="206" t="s">
        <v>333</v>
      </c>
      <c r="E72" s="264" t="s">
        <v>129</v>
      </c>
    </row>
    <row r="73" spans="1:5" ht="22.5" customHeight="1" x14ac:dyDescent="0.2">
      <c r="A73" s="124">
        <v>46009</v>
      </c>
      <c r="B73" s="197" t="s">
        <v>128</v>
      </c>
      <c r="C73" s="197" t="s">
        <v>143</v>
      </c>
      <c r="D73" s="197" t="s">
        <v>291</v>
      </c>
      <c r="E73" s="198" t="s">
        <v>129</v>
      </c>
    </row>
    <row r="74" spans="1:5" ht="22.5" customHeight="1" x14ac:dyDescent="0.2">
      <c r="A74" s="261">
        <v>46010</v>
      </c>
      <c r="B74" s="262" t="s">
        <v>3</v>
      </c>
      <c r="C74" s="262" t="s">
        <v>233</v>
      </c>
      <c r="D74" s="262" t="s">
        <v>320</v>
      </c>
      <c r="E74" s="263" t="s">
        <v>133</v>
      </c>
    </row>
    <row r="75" spans="1:5" ht="22.5" customHeight="1" x14ac:dyDescent="0.2">
      <c r="A75" s="127">
        <v>46010</v>
      </c>
      <c r="B75" s="203" t="s">
        <v>3</v>
      </c>
      <c r="C75" s="203" t="s">
        <v>161</v>
      </c>
      <c r="D75" s="203" t="s">
        <v>169</v>
      </c>
      <c r="E75" s="266" t="s">
        <v>133</v>
      </c>
    </row>
    <row r="76" spans="1:5" ht="22.5" customHeight="1" x14ac:dyDescent="0.2">
      <c r="A76" s="128">
        <v>46010</v>
      </c>
      <c r="B76" s="204" t="s">
        <v>3</v>
      </c>
      <c r="C76" s="204" t="s">
        <v>225</v>
      </c>
      <c r="D76" s="204" t="s">
        <v>191</v>
      </c>
      <c r="E76" s="205" t="s">
        <v>133</v>
      </c>
    </row>
    <row r="77" spans="1:5" ht="22.5" customHeight="1" x14ac:dyDescent="0.2">
      <c r="A77" s="126">
        <v>46027</v>
      </c>
      <c r="B77" s="201" t="s">
        <v>3</v>
      </c>
      <c r="C77" s="201" t="s">
        <v>198</v>
      </c>
      <c r="D77" s="201" t="s">
        <v>442</v>
      </c>
      <c r="E77" s="202" t="s">
        <v>133</v>
      </c>
    </row>
    <row r="78" spans="1:5" ht="22.5" customHeight="1" x14ac:dyDescent="0.2">
      <c r="A78" s="132">
        <v>46027</v>
      </c>
      <c r="B78" s="209" t="s">
        <v>194</v>
      </c>
      <c r="C78" s="209" t="s">
        <v>193</v>
      </c>
      <c r="D78" s="209" t="s">
        <v>371</v>
      </c>
      <c r="E78" s="210" t="s">
        <v>129</v>
      </c>
    </row>
    <row r="79" spans="1:5" ht="22.5" customHeight="1" x14ac:dyDescent="0.2">
      <c r="A79" s="123">
        <v>46027</v>
      </c>
      <c r="B79" s="195" t="s">
        <v>128</v>
      </c>
      <c r="C79" s="195" t="s">
        <v>132</v>
      </c>
      <c r="D79" s="195" t="s">
        <v>134</v>
      </c>
      <c r="E79" s="196" t="s">
        <v>133</v>
      </c>
    </row>
    <row r="80" spans="1:5" ht="22.5" customHeight="1" x14ac:dyDescent="0.2">
      <c r="A80" s="132">
        <v>46028</v>
      </c>
      <c r="B80" s="209" t="s">
        <v>194</v>
      </c>
      <c r="C80" s="209" t="s">
        <v>193</v>
      </c>
      <c r="D80" s="209" t="s">
        <v>371</v>
      </c>
      <c r="E80" s="210" t="s">
        <v>129</v>
      </c>
    </row>
    <row r="81" spans="1:5" ht="22.5" customHeight="1" x14ac:dyDescent="0.2">
      <c r="A81" s="123">
        <v>46028</v>
      </c>
      <c r="B81" s="195" t="s">
        <v>128</v>
      </c>
      <c r="C81" s="195" t="s">
        <v>132</v>
      </c>
      <c r="D81" s="195" t="s">
        <v>134</v>
      </c>
      <c r="E81" s="196" t="s">
        <v>133</v>
      </c>
    </row>
    <row r="82" spans="1:5" ht="22.5" customHeight="1" x14ac:dyDescent="0.2">
      <c r="A82" s="123">
        <v>46029</v>
      </c>
      <c r="B82" s="195" t="s">
        <v>128</v>
      </c>
      <c r="C82" s="195" t="s">
        <v>132</v>
      </c>
      <c r="D82" s="195" t="s">
        <v>134</v>
      </c>
      <c r="E82" s="196" t="s">
        <v>133</v>
      </c>
    </row>
    <row r="83" spans="1:5" ht="22.5" customHeight="1" x14ac:dyDescent="0.2">
      <c r="A83" s="126">
        <v>46030</v>
      </c>
      <c r="B83" s="201" t="s">
        <v>3</v>
      </c>
      <c r="C83" s="201" t="s">
        <v>203</v>
      </c>
      <c r="D83" s="201" t="s">
        <v>163</v>
      </c>
      <c r="E83" s="202" t="s">
        <v>133</v>
      </c>
    </row>
    <row r="84" spans="1:5" ht="22.5" customHeight="1" x14ac:dyDescent="0.2">
      <c r="A84" s="123">
        <v>46030</v>
      </c>
      <c r="B84" s="195" t="s">
        <v>128</v>
      </c>
      <c r="C84" s="195" t="s">
        <v>132</v>
      </c>
      <c r="D84" s="195" t="s">
        <v>134</v>
      </c>
      <c r="E84" s="196" t="s">
        <v>133</v>
      </c>
    </row>
    <row r="85" spans="1:5" ht="22.5" customHeight="1" x14ac:dyDescent="0.2">
      <c r="A85" s="126">
        <v>46031</v>
      </c>
      <c r="B85" s="201" t="s">
        <v>3</v>
      </c>
      <c r="C85" s="201" t="s">
        <v>203</v>
      </c>
      <c r="D85" s="201" t="s">
        <v>163</v>
      </c>
      <c r="E85" s="202" t="s">
        <v>133</v>
      </c>
    </row>
    <row r="86" spans="1:5" ht="22.5" customHeight="1" x14ac:dyDescent="0.2">
      <c r="A86" s="123">
        <v>46031</v>
      </c>
      <c r="B86" s="195" t="s">
        <v>128</v>
      </c>
      <c r="C86" s="195" t="s">
        <v>132</v>
      </c>
      <c r="D86" s="195" t="s">
        <v>134</v>
      </c>
      <c r="E86" s="196" t="s">
        <v>133</v>
      </c>
    </row>
    <row r="87" spans="1:5" ht="22.5" customHeight="1" x14ac:dyDescent="0.2">
      <c r="A87" s="126">
        <v>46032</v>
      </c>
      <c r="B87" s="201" t="s">
        <v>3</v>
      </c>
      <c r="C87" s="201" t="s">
        <v>203</v>
      </c>
      <c r="D87" s="201" t="s">
        <v>163</v>
      </c>
      <c r="E87" s="202" t="s">
        <v>133</v>
      </c>
    </row>
    <row r="88" spans="1:5" ht="22.5" customHeight="1" x14ac:dyDescent="0.2">
      <c r="A88" s="126">
        <v>46034</v>
      </c>
      <c r="B88" s="201" t="s">
        <v>3</v>
      </c>
      <c r="C88" s="201" t="s">
        <v>203</v>
      </c>
      <c r="D88" s="201" t="s">
        <v>163</v>
      </c>
      <c r="E88" s="202" t="s">
        <v>133</v>
      </c>
    </row>
    <row r="89" spans="1:5" ht="22.5" customHeight="1" x14ac:dyDescent="0.2">
      <c r="A89" s="126">
        <v>46034</v>
      </c>
      <c r="B89" s="201" t="s">
        <v>3</v>
      </c>
      <c r="C89" s="201" t="s">
        <v>198</v>
      </c>
      <c r="D89" s="201" t="s">
        <v>199</v>
      </c>
      <c r="E89" s="202" t="s">
        <v>133</v>
      </c>
    </row>
    <row r="90" spans="1:5" ht="22.5" customHeight="1" x14ac:dyDescent="0.2">
      <c r="A90" s="126">
        <v>46035</v>
      </c>
      <c r="B90" s="201" t="s">
        <v>3</v>
      </c>
      <c r="C90" s="201" t="s">
        <v>203</v>
      </c>
      <c r="D90" s="201" t="s">
        <v>163</v>
      </c>
      <c r="E90" s="202" t="s">
        <v>133</v>
      </c>
    </row>
    <row r="91" spans="1:5" ht="22.5" customHeight="1" x14ac:dyDescent="0.2">
      <c r="A91" s="132">
        <v>46035</v>
      </c>
      <c r="B91" s="209" t="s">
        <v>194</v>
      </c>
      <c r="C91" s="209" t="s">
        <v>193</v>
      </c>
      <c r="D91" s="209" t="s">
        <v>279</v>
      </c>
      <c r="E91" s="210" t="s">
        <v>129</v>
      </c>
    </row>
    <row r="92" spans="1:5" ht="22.5" customHeight="1" x14ac:dyDescent="0.2">
      <c r="A92" s="125">
        <v>46035</v>
      </c>
      <c r="B92" s="199" t="s">
        <v>128</v>
      </c>
      <c r="C92" s="199" t="s">
        <v>127</v>
      </c>
      <c r="D92" s="199" t="s">
        <v>187</v>
      </c>
      <c r="E92" s="200" t="s">
        <v>129</v>
      </c>
    </row>
    <row r="93" spans="1:5" ht="22.5" customHeight="1" x14ac:dyDescent="0.2">
      <c r="A93" s="126">
        <v>46036</v>
      </c>
      <c r="B93" s="201" t="s">
        <v>3</v>
      </c>
      <c r="C93" s="201" t="s">
        <v>203</v>
      </c>
      <c r="D93" s="201" t="s">
        <v>163</v>
      </c>
      <c r="E93" s="202" t="s">
        <v>133</v>
      </c>
    </row>
    <row r="94" spans="1:5" ht="22.5" customHeight="1" x14ac:dyDescent="0.2">
      <c r="A94" s="339">
        <v>46036</v>
      </c>
      <c r="B94" s="340" t="s">
        <v>149</v>
      </c>
      <c r="C94" s="340" t="s">
        <v>150</v>
      </c>
      <c r="D94" s="340" t="s">
        <v>154</v>
      </c>
      <c r="E94" s="341" t="s">
        <v>151</v>
      </c>
    </row>
    <row r="95" spans="1:5" ht="22.5" customHeight="1" x14ac:dyDescent="0.2">
      <c r="A95" s="125">
        <v>46036</v>
      </c>
      <c r="B95" s="199" t="s">
        <v>128</v>
      </c>
      <c r="C95" s="199" t="s">
        <v>127</v>
      </c>
      <c r="D95" s="199" t="s">
        <v>474</v>
      </c>
      <c r="E95" s="200" t="s">
        <v>145</v>
      </c>
    </row>
    <row r="96" spans="1:5" ht="22.5" customHeight="1" x14ac:dyDescent="0.2">
      <c r="A96" s="126">
        <v>46037</v>
      </c>
      <c r="B96" s="201" t="s">
        <v>3</v>
      </c>
      <c r="C96" s="201" t="s">
        <v>203</v>
      </c>
      <c r="D96" s="201" t="s">
        <v>163</v>
      </c>
      <c r="E96" s="202" t="s">
        <v>133</v>
      </c>
    </row>
    <row r="97" spans="1:5" ht="22.5" customHeight="1" x14ac:dyDescent="0.2">
      <c r="A97" s="126">
        <v>46038</v>
      </c>
      <c r="B97" s="201" t="s">
        <v>3</v>
      </c>
      <c r="C97" s="201" t="s">
        <v>203</v>
      </c>
      <c r="D97" s="201" t="s">
        <v>163</v>
      </c>
      <c r="E97" s="202" t="s">
        <v>133</v>
      </c>
    </row>
    <row r="98" spans="1:5" ht="22.5" customHeight="1" x14ac:dyDescent="0.2">
      <c r="A98" s="339">
        <v>46043</v>
      </c>
      <c r="B98" s="340" t="s">
        <v>149</v>
      </c>
      <c r="C98" s="340" t="s">
        <v>150</v>
      </c>
      <c r="D98" s="340" t="s">
        <v>155</v>
      </c>
      <c r="E98" s="341" t="s">
        <v>151</v>
      </c>
    </row>
    <row r="99" spans="1:5" ht="22.5" customHeight="1" x14ac:dyDescent="0.2">
      <c r="A99" s="125">
        <v>46043</v>
      </c>
      <c r="B99" s="199" t="s">
        <v>128</v>
      </c>
      <c r="C99" s="199" t="s">
        <v>127</v>
      </c>
      <c r="D99" s="199" t="s">
        <v>475</v>
      </c>
      <c r="E99" s="200" t="s">
        <v>145</v>
      </c>
    </row>
    <row r="100" spans="1:5" ht="22.5" customHeight="1" x14ac:dyDescent="0.2">
      <c r="A100" s="261">
        <v>46048</v>
      </c>
      <c r="B100" s="262" t="s">
        <v>3</v>
      </c>
      <c r="C100" s="262" t="s">
        <v>233</v>
      </c>
      <c r="D100" s="262" t="s">
        <v>321</v>
      </c>
      <c r="E100" s="263" t="s">
        <v>133</v>
      </c>
    </row>
    <row r="101" spans="1:5" ht="22.5" customHeight="1" x14ac:dyDescent="0.2">
      <c r="A101" s="127">
        <v>46048</v>
      </c>
      <c r="B101" s="203" t="s">
        <v>3</v>
      </c>
      <c r="C101" s="203" t="s">
        <v>161</v>
      </c>
      <c r="D101" s="203" t="s">
        <v>167</v>
      </c>
      <c r="E101" s="266" t="s">
        <v>133</v>
      </c>
    </row>
    <row r="102" spans="1:5" ht="22.5" customHeight="1" x14ac:dyDescent="0.2">
      <c r="A102" s="128">
        <v>46048</v>
      </c>
      <c r="B102" s="204" t="s">
        <v>3</v>
      </c>
      <c r="C102" s="204" t="s">
        <v>225</v>
      </c>
      <c r="D102" s="204" t="s">
        <v>167</v>
      </c>
      <c r="E102" s="205" t="s">
        <v>133</v>
      </c>
    </row>
    <row r="103" spans="1:5" ht="22.5" customHeight="1" x14ac:dyDescent="0.2">
      <c r="A103" s="129">
        <v>46048</v>
      </c>
      <c r="B103" s="206" t="s">
        <v>194</v>
      </c>
      <c r="C103" s="206" t="s">
        <v>192</v>
      </c>
      <c r="D103" s="206" t="s">
        <v>334</v>
      </c>
      <c r="E103" s="264" t="s">
        <v>129</v>
      </c>
    </row>
    <row r="104" spans="1:5" ht="22.5" customHeight="1" x14ac:dyDescent="0.2">
      <c r="A104" s="124">
        <v>46048</v>
      </c>
      <c r="B104" s="197" t="s">
        <v>128</v>
      </c>
      <c r="C104" s="197" t="s">
        <v>143</v>
      </c>
      <c r="D104" s="197" t="s">
        <v>180</v>
      </c>
      <c r="E104" s="198" t="s">
        <v>129</v>
      </c>
    </row>
    <row r="105" spans="1:5" ht="22.5" customHeight="1" x14ac:dyDescent="0.2">
      <c r="A105" s="132">
        <v>46050</v>
      </c>
      <c r="B105" s="209" t="s">
        <v>194</v>
      </c>
      <c r="C105" s="209" t="s">
        <v>193</v>
      </c>
      <c r="D105" s="209" t="s">
        <v>296</v>
      </c>
      <c r="E105" s="210" t="s">
        <v>133</v>
      </c>
    </row>
    <row r="106" spans="1:5" ht="22.5" customHeight="1" x14ac:dyDescent="0.2">
      <c r="A106" s="132">
        <v>46050</v>
      </c>
      <c r="B106" s="209" t="s">
        <v>194</v>
      </c>
      <c r="C106" s="209" t="s">
        <v>193</v>
      </c>
      <c r="D106" s="209" t="s">
        <v>372</v>
      </c>
      <c r="E106" s="210" t="s">
        <v>129</v>
      </c>
    </row>
    <row r="107" spans="1:5" ht="22.5" customHeight="1" x14ac:dyDescent="0.2">
      <c r="A107" s="125">
        <v>46050</v>
      </c>
      <c r="B107" s="199" t="s">
        <v>128</v>
      </c>
      <c r="C107" s="199" t="s">
        <v>127</v>
      </c>
      <c r="D107" s="199" t="s">
        <v>435</v>
      </c>
      <c r="E107" s="200" t="s">
        <v>129</v>
      </c>
    </row>
    <row r="108" spans="1:5" ht="22.5" customHeight="1" x14ac:dyDescent="0.2">
      <c r="A108" s="339">
        <v>46051</v>
      </c>
      <c r="B108" s="340" t="s">
        <v>149</v>
      </c>
      <c r="C108" s="340" t="s">
        <v>150</v>
      </c>
      <c r="D108" s="340" t="s">
        <v>156</v>
      </c>
      <c r="E108" s="341" t="s">
        <v>151</v>
      </c>
    </row>
    <row r="109" spans="1:5" ht="22.5" customHeight="1" x14ac:dyDescent="0.2">
      <c r="A109" s="123">
        <v>46055</v>
      </c>
      <c r="B109" s="195" t="s">
        <v>128</v>
      </c>
      <c r="C109" s="195" t="s">
        <v>132</v>
      </c>
      <c r="D109" s="195" t="s">
        <v>175</v>
      </c>
      <c r="E109" s="196" t="s">
        <v>133</v>
      </c>
    </row>
    <row r="110" spans="1:5" ht="22.5" customHeight="1" x14ac:dyDescent="0.2">
      <c r="A110" s="125">
        <v>46055</v>
      </c>
      <c r="B110" s="199" t="s">
        <v>128</v>
      </c>
      <c r="C110" s="199" t="s">
        <v>127</v>
      </c>
      <c r="D110" s="199" t="s">
        <v>436</v>
      </c>
      <c r="E110" s="200" t="s">
        <v>145</v>
      </c>
    </row>
    <row r="111" spans="1:5" ht="22.5" customHeight="1" x14ac:dyDescent="0.2">
      <c r="A111" s="261">
        <v>46056</v>
      </c>
      <c r="B111" s="262" t="s">
        <v>3</v>
      </c>
      <c r="C111" s="262" t="s">
        <v>233</v>
      </c>
      <c r="D111" s="262" t="s">
        <v>322</v>
      </c>
      <c r="E111" s="263" t="s">
        <v>133</v>
      </c>
    </row>
    <row r="112" spans="1:5" ht="22.5" customHeight="1" x14ac:dyDescent="0.2">
      <c r="A112" s="123">
        <v>46057</v>
      </c>
      <c r="B112" s="195" t="s">
        <v>128</v>
      </c>
      <c r="C112" s="195" t="s">
        <v>132</v>
      </c>
      <c r="D112" s="195" t="s">
        <v>394</v>
      </c>
      <c r="E112" s="196" t="s">
        <v>133</v>
      </c>
    </row>
    <row r="113" spans="1:5" ht="22.5" customHeight="1" x14ac:dyDescent="0.2">
      <c r="A113" s="124">
        <v>46057</v>
      </c>
      <c r="B113" s="197" t="s">
        <v>128</v>
      </c>
      <c r="C113" s="197" t="s">
        <v>143</v>
      </c>
      <c r="D113" s="197" t="s">
        <v>398</v>
      </c>
      <c r="E113" s="198" t="s">
        <v>129</v>
      </c>
    </row>
    <row r="114" spans="1:5" ht="22.5" customHeight="1" x14ac:dyDescent="0.2">
      <c r="A114" s="261">
        <v>46058</v>
      </c>
      <c r="B114" s="262" t="s">
        <v>3</v>
      </c>
      <c r="C114" s="262" t="s">
        <v>233</v>
      </c>
      <c r="D114" s="262" t="s">
        <v>323</v>
      </c>
      <c r="E114" s="263" t="s">
        <v>133</v>
      </c>
    </row>
    <row r="115" spans="1:5" ht="22.5" customHeight="1" x14ac:dyDescent="0.2">
      <c r="A115" s="127">
        <v>46058</v>
      </c>
      <c r="B115" s="203" t="s">
        <v>3</v>
      </c>
      <c r="C115" s="203" t="s">
        <v>161</v>
      </c>
      <c r="D115" s="203" t="s">
        <v>170</v>
      </c>
      <c r="E115" s="266" t="s">
        <v>133</v>
      </c>
    </row>
    <row r="116" spans="1:5" ht="22.5" customHeight="1" x14ac:dyDescent="0.2">
      <c r="A116" s="128">
        <v>46058</v>
      </c>
      <c r="B116" s="204" t="s">
        <v>3</v>
      </c>
      <c r="C116" s="204" t="s">
        <v>225</v>
      </c>
      <c r="D116" s="204" t="s">
        <v>172</v>
      </c>
      <c r="E116" s="205" t="s">
        <v>133</v>
      </c>
    </row>
    <row r="117" spans="1:5" ht="22.5" customHeight="1" x14ac:dyDescent="0.2">
      <c r="A117" s="124">
        <v>46059</v>
      </c>
      <c r="B117" s="197" t="s">
        <v>128</v>
      </c>
      <c r="C117" s="197" t="s">
        <v>143</v>
      </c>
      <c r="D117" s="197" t="s">
        <v>144</v>
      </c>
      <c r="E117" s="198" t="s">
        <v>129</v>
      </c>
    </row>
    <row r="118" spans="1:5" ht="22.5" customHeight="1" x14ac:dyDescent="0.2">
      <c r="A118" s="126">
        <v>46062</v>
      </c>
      <c r="B118" s="201" t="s">
        <v>3</v>
      </c>
      <c r="C118" s="201" t="s">
        <v>203</v>
      </c>
      <c r="D118" s="201" t="s">
        <v>135</v>
      </c>
      <c r="E118" s="202" t="s">
        <v>133</v>
      </c>
    </row>
    <row r="119" spans="1:5" ht="22.5" customHeight="1" x14ac:dyDescent="0.2">
      <c r="A119" s="261">
        <v>46063</v>
      </c>
      <c r="B119" s="262" t="s">
        <v>3</v>
      </c>
      <c r="C119" s="262" t="s">
        <v>233</v>
      </c>
      <c r="D119" s="262" t="s">
        <v>324</v>
      </c>
      <c r="E119" s="263" t="s">
        <v>133</v>
      </c>
    </row>
    <row r="120" spans="1:5" ht="22.5" customHeight="1" x14ac:dyDescent="0.2">
      <c r="A120" s="123">
        <v>46064</v>
      </c>
      <c r="B120" s="195" t="s">
        <v>128</v>
      </c>
      <c r="C120" s="195" t="s">
        <v>132</v>
      </c>
      <c r="D120" s="195" t="s">
        <v>395</v>
      </c>
      <c r="E120" s="196" t="s">
        <v>133</v>
      </c>
    </row>
    <row r="121" spans="1:5" ht="22.5" customHeight="1" x14ac:dyDescent="0.2">
      <c r="A121" s="124">
        <v>46064</v>
      </c>
      <c r="B121" s="197" t="s">
        <v>128</v>
      </c>
      <c r="C121" s="197" t="s">
        <v>143</v>
      </c>
      <c r="D121" s="197" t="s">
        <v>399</v>
      </c>
      <c r="E121" s="198" t="s">
        <v>129</v>
      </c>
    </row>
    <row r="122" spans="1:5" ht="22.5" customHeight="1" x14ac:dyDescent="0.2">
      <c r="A122" s="129">
        <v>46065</v>
      </c>
      <c r="B122" s="206" t="s">
        <v>194</v>
      </c>
      <c r="C122" s="206" t="s">
        <v>192</v>
      </c>
      <c r="D122" s="206" t="s">
        <v>195</v>
      </c>
      <c r="E122" s="264" t="s">
        <v>129</v>
      </c>
    </row>
    <row r="123" spans="1:5" ht="22.5" customHeight="1" x14ac:dyDescent="0.2">
      <c r="A123" s="132">
        <v>46065</v>
      </c>
      <c r="B123" s="209" t="s">
        <v>194</v>
      </c>
      <c r="C123" s="209" t="s">
        <v>193</v>
      </c>
      <c r="D123" s="209" t="s">
        <v>235</v>
      </c>
      <c r="E123" s="210" t="s">
        <v>129</v>
      </c>
    </row>
    <row r="124" spans="1:5" ht="22.5" customHeight="1" x14ac:dyDescent="0.2">
      <c r="A124" s="123">
        <v>46065</v>
      </c>
      <c r="B124" s="195" t="s">
        <v>128</v>
      </c>
      <c r="C124" s="195" t="s">
        <v>132</v>
      </c>
      <c r="D124" s="195" t="s">
        <v>136</v>
      </c>
      <c r="E124" s="196" t="s">
        <v>133</v>
      </c>
    </row>
    <row r="125" spans="1:5" ht="22.5" customHeight="1" x14ac:dyDescent="0.2">
      <c r="A125" s="125">
        <v>46065</v>
      </c>
      <c r="B125" s="199" t="s">
        <v>128</v>
      </c>
      <c r="C125" s="199" t="s">
        <v>127</v>
      </c>
      <c r="D125" s="199" t="s">
        <v>437</v>
      </c>
      <c r="E125" s="200" t="s">
        <v>145</v>
      </c>
    </row>
    <row r="126" spans="1:5" ht="22.5" customHeight="1" x14ac:dyDescent="0.2">
      <c r="A126" s="125">
        <v>46065</v>
      </c>
      <c r="B126" s="199" t="s">
        <v>128</v>
      </c>
      <c r="C126" s="199" t="s">
        <v>127</v>
      </c>
      <c r="D126" s="199" t="s">
        <v>482</v>
      </c>
      <c r="E126" s="200" t="s">
        <v>145</v>
      </c>
    </row>
    <row r="127" spans="1:5" ht="22.5" customHeight="1" x14ac:dyDescent="0.2">
      <c r="A127" s="125">
        <v>46066</v>
      </c>
      <c r="B127" s="199" t="s">
        <v>128</v>
      </c>
      <c r="C127" s="199" t="s">
        <v>127</v>
      </c>
      <c r="D127" s="199" t="s">
        <v>438</v>
      </c>
      <c r="E127" s="200" t="s">
        <v>145</v>
      </c>
    </row>
    <row r="128" spans="1:5" ht="22.5" customHeight="1" x14ac:dyDescent="0.2">
      <c r="A128" s="129">
        <v>46070</v>
      </c>
      <c r="B128" s="206" t="s">
        <v>194</v>
      </c>
      <c r="C128" s="206" t="s">
        <v>192</v>
      </c>
      <c r="D128" s="206" t="s">
        <v>500</v>
      </c>
      <c r="E128" s="264" t="s">
        <v>129</v>
      </c>
    </row>
    <row r="129" spans="1:5" ht="22.5" customHeight="1" x14ac:dyDescent="0.2">
      <c r="A129" s="132">
        <v>46070</v>
      </c>
      <c r="B129" s="209" t="s">
        <v>194</v>
      </c>
      <c r="C129" s="209" t="s">
        <v>297</v>
      </c>
      <c r="D129" s="209" t="s">
        <v>501</v>
      </c>
      <c r="E129" s="210" t="s">
        <v>129</v>
      </c>
    </row>
    <row r="130" spans="1:5" ht="22.5" customHeight="1" x14ac:dyDescent="0.2">
      <c r="A130" s="124">
        <v>46070</v>
      </c>
      <c r="B130" s="197" t="s">
        <v>128</v>
      </c>
      <c r="C130" s="197" t="s">
        <v>143</v>
      </c>
      <c r="D130" s="197" t="s">
        <v>502</v>
      </c>
      <c r="E130" s="198" t="s">
        <v>129</v>
      </c>
    </row>
    <row r="131" spans="1:5" ht="22.5" customHeight="1" x14ac:dyDescent="0.2">
      <c r="A131" s="261">
        <v>46071</v>
      </c>
      <c r="B131" s="262" t="s">
        <v>3</v>
      </c>
      <c r="C131" s="262" t="s">
        <v>233</v>
      </c>
      <c r="D131" s="262" t="s">
        <v>325</v>
      </c>
      <c r="E131" s="263" t="s">
        <v>133</v>
      </c>
    </row>
    <row r="132" spans="1:5" ht="22.5" customHeight="1" x14ac:dyDescent="0.2">
      <c r="A132" s="126">
        <v>46072</v>
      </c>
      <c r="B132" s="201" t="s">
        <v>3</v>
      </c>
      <c r="C132" s="201" t="s">
        <v>203</v>
      </c>
      <c r="D132" s="201" t="s">
        <v>162</v>
      </c>
      <c r="E132" s="202" t="s">
        <v>133</v>
      </c>
    </row>
    <row r="133" spans="1:5" ht="22.5" customHeight="1" x14ac:dyDescent="0.2">
      <c r="A133" s="129">
        <v>46084</v>
      </c>
      <c r="B133" s="206" t="s">
        <v>194</v>
      </c>
      <c r="C133" s="206" t="s">
        <v>192</v>
      </c>
      <c r="D133" s="206" t="s">
        <v>498</v>
      </c>
      <c r="E133" s="264" t="s">
        <v>129</v>
      </c>
    </row>
    <row r="134" spans="1:5" ht="22.5" customHeight="1" x14ac:dyDescent="0.2">
      <c r="A134" s="132">
        <v>46084</v>
      </c>
      <c r="B134" s="209" t="s">
        <v>194</v>
      </c>
      <c r="C134" s="209" t="s">
        <v>297</v>
      </c>
      <c r="D134" s="209" t="s">
        <v>499</v>
      </c>
      <c r="E134" s="210" t="s">
        <v>129</v>
      </c>
    </row>
    <row r="135" spans="1:5" ht="22.15" customHeight="1" x14ac:dyDescent="0.2">
      <c r="A135" s="124">
        <v>46084</v>
      </c>
      <c r="B135" s="197" t="s">
        <v>128</v>
      </c>
      <c r="C135" s="197" t="s">
        <v>143</v>
      </c>
      <c r="D135" s="197" t="s">
        <v>503</v>
      </c>
      <c r="E135" s="198" t="s">
        <v>129</v>
      </c>
    </row>
    <row r="136" spans="1:5" ht="22.5" customHeight="1" x14ac:dyDescent="0.2">
      <c r="A136" s="129">
        <v>46085</v>
      </c>
      <c r="B136" s="206" t="s">
        <v>194</v>
      </c>
      <c r="C136" s="206" t="s">
        <v>192</v>
      </c>
      <c r="D136" s="206" t="s">
        <v>335</v>
      </c>
      <c r="E136" s="264" t="s">
        <v>129</v>
      </c>
    </row>
    <row r="137" spans="1:5" ht="22.5" customHeight="1" x14ac:dyDescent="0.2">
      <c r="A137" s="132">
        <v>46085</v>
      </c>
      <c r="B137" s="209" t="s">
        <v>194</v>
      </c>
      <c r="C137" s="209" t="s">
        <v>297</v>
      </c>
      <c r="D137" s="209" t="s">
        <v>497</v>
      </c>
      <c r="E137" s="210" t="s">
        <v>197</v>
      </c>
    </row>
    <row r="138" spans="1:5" ht="22.5" customHeight="1" x14ac:dyDescent="0.2">
      <c r="A138" s="129">
        <v>46087</v>
      </c>
      <c r="B138" s="206" t="s">
        <v>194</v>
      </c>
      <c r="C138" s="206" t="s">
        <v>192</v>
      </c>
      <c r="D138" s="206" t="s">
        <v>496</v>
      </c>
      <c r="E138" s="264" t="s">
        <v>129</v>
      </c>
    </row>
    <row r="139" spans="1:5" ht="22.15" customHeight="1" x14ac:dyDescent="0.2">
      <c r="A139" s="132">
        <v>46087</v>
      </c>
      <c r="B139" s="209" t="s">
        <v>194</v>
      </c>
      <c r="C139" s="209" t="s">
        <v>297</v>
      </c>
      <c r="D139" s="209" t="s">
        <v>299</v>
      </c>
      <c r="E139" s="210" t="s">
        <v>129</v>
      </c>
    </row>
    <row r="140" spans="1:5" ht="22.5" customHeight="1" x14ac:dyDescent="0.2">
      <c r="A140" s="124">
        <v>46087</v>
      </c>
      <c r="B140" s="197" t="s">
        <v>128</v>
      </c>
      <c r="C140" s="197" t="s">
        <v>143</v>
      </c>
      <c r="D140" s="197" t="s">
        <v>396</v>
      </c>
      <c r="E140" s="198" t="s">
        <v>129</v>
      </c>
    </row>
    <row r="141" spans="1:5" ht="22.5" customHeight="1" x14ac:dyDescent="0.2">
      <c r="A141" s="123">
        <v>46090</v>
      </c>
      <c r="B141" s="195" t="s">
        <v>128</v>
      </c>
      <c r="C141" s="195" t="s">
        <v>132</v>
      </c>
      <c r="D141" s="195" t="s">
        <v>137</v>
      </c>
      <c r="E141" s="196" t="s">
        <v>133</v>
      </c>
    </row>
    <row r="142" spans="1:5" ht="22.5" customHeight="1" x14ac:dyDescent="0.2">
      <c r="A142" s="124">
        <v>46090</v>
      </c>
      <c r="B142" s="197" t="s">
        <v>128</v>
      </c>
      <c r="C142" s="197" t="s">
        <v>143</v>
      </c>
      <c r="D142" s="197" t="s">
        <v>397</v>
      </c>
      <c r="E142" s="198" t="s">
        <v>129</v>
      </c>
    </row>
    <row r="143" spans="1:5" ht="22.5" customHeight="1" x14ac:dyDescent="0.2">
      <c r="A143" s="261">
        <v>46091</v>
      </c>
      <c r="B143" s="262" t="s">
        <v>3</v>
      </c>
      <c r="C143" s="262" t="s">
        <v>233</v>
      </c>
      <c r="D143" s="262" t="s">
        <v>326</v>
      </c>
      <c r="E143" s="263" t="s">
        <v>133</v>
      </c>
    </row>
    <row r="144" spans="1:5" ht="22.5" customHeight="1" x14ac:dyDescent="0.2">
      <c r="A144" s="123">
        <v>46091</v>
      </c>
      <c r="B144" s="195" t="s">
        <v>128</v>
      </c>
      <c r="C144" s="195" t="s">
        <v>132</v>
      </c>
      <c r="D144" s="195" t="s">
        <v>137</v>
      </c>
      <c r="E144" s="196" t="s">
        <v>133</v>
      </c>
    </row>
    <row r="145" spans="1:5" ht="22.5" customHeight="1" x14ac:dyDescent="0.2">
      <c r="A145" s="124">
        <v>46091</v>
      </c>
      <c r="B145" s="197" t="s">
        <v>128</v>
      </c>
      <c r="C145" s="197" t="s">
        <v>143</v>
      </c>
      <c r="D145" s="197" t="s">
        <v>397</v>
      </c>
      <c r="E145" s="198" t="s">
        <v>129</v>
      </c>
    </row>
    <row r="146" spans="1:5" ht="22.5" customHeight="1" x14ac:dyDescent="0.2">
      <c r="A146" s="261">
        <v>46092</v>
      </c>
      <c r="B146" s="262" t="s">
        <v>3</v>
      </c>
      <c r="C146" s="262" t="s">
        <v>233</v>
      </c>
      <c r="D146" s="262" t="s">
        <v>326</v>
      </c>
      <c r="E146" s="263" t="s">
        <v>133</v>
      </c>
    </row>
    <row r="147" spans="1:5" ht="22.5" customHeight="1" x14ac:dyDescent="0.2">
      <c r="A147" s="129">
        <v>46092</v>
      </c>
      <c r="B147" s="206" t="s">
        <v>194</v>
      </c>
      <c r="C147" s="206" t="s">
        <v>192</v>
      </c>
      <c r="D147" s="206" t="s">
        <v>336</v>
      </c>
      <c r="E147" s="264" t="s">
        <v>129</v>
      </c>
    </row>
    <row r="148" spans="1:5" ht="22.5" customHeight="1" x14ac:dyDescent="0.2">
      <c r="A148" s="132">
        <v>46092</v>
      </c>
      <c r="B148" s="209" t="s">
        <v>194</v>
      </c>
      <c r="C148" s="209" t="s">
        <v>297</v>
      </c>
      <c r="D148" s="209" t="s">
        <v>373</v>
      </c>
      <c r="E148" s="210" t="s">
        <v>197</v>
      </c>
    </row>
    <row r="149" spans="1:5" ht="22.5" customHeight="1" x14ac:dyDescent="0.2">
      <c r="A149" s="123">
        <v>46092</v>
      </c>
      <c r="B149" s="195" t="s">
        <v>128</v>
      </c>
      <c r="C149" s="195" t="s">
        <v>132</v>
      </c>
      <c r="D149" s="195" t="s">
        <v>137</v>
      </c>
      <c r="E149" s="196" t="s">
        <v>133</v>
      </c>
    </row>
    <row r="150" spans="1:5" ht="22.5" customHeight="1" x14ac:dyDescent="0.2">
      <c r="A150" s="124">
        <v>46092</v>
      </c>
      <c r="B150" s="197" t="s">
        <v>128</v>
      </c>
      <c r="C150" s="197" t="s">
        <v>143</v>
      </c>
      <c r="D150" s="197" t="s">
        <v>397</v>
      </c>
      <c r="E150" s="198" t="s">
        <v>129</v>
      </c>
    </row>
    <row r="151" spans="1:5" ht="22.5" customHeight="1" x14ac:dyDescent="0.2">
      <c r="A151" s="261">
        <v>46093</v>
      </c>
      <c r="B151" s="262" t="s">
        <v>3</v>
      </c>
      <c r="C151" s="262" t="s">
        <v>233</v>
      </c>
      <c r="D151" s="262" t="s">
        <v>326</v>
      </c>
      <c r="E151" s="263" t="s">
        <v>133</v>
      </c>
    </row>
    <row r="152" spans="1:5" ht="22.5" customHeight="1" x14ac:dyDescent="0.2">
      <c r="A152" s="123">
        <v>46093</v>
      </c>
      <c r="B152" s="195" t="s">
        <v>128</v>
      </c>
      <c r="C152" s="195" t="s">
        <v>132</v>
      </c>
      <c r="D152" s="195" t="s">
        <v>137</v>
      </c>
      <c r="E152" s="196" t="s">
        <v>133</v>
      </c>
    </row>
    <row r="153" spans="1:5" ht="22.5" customHeight="1" x14ac:dyDescent="0.2">
      <c r="A153" s="124">
        <v>46093</v>
      </c>
      <c r="B153" s="197" t="s">
        <v>128</v>
      </c>
      <c r="C153" s="197" t="s">
        <v>143</v>
      </c>
      <c r="D153" s="197" t="s">
        <v>397</v>
      </c>
      <c r="E153" s="198" t="s">
        <v>129</v>
      </c>
    </row>
    <row r="154" spans="1:5" ht="22.5" customHeight="1" x14ac:dyDescent="0.2">
      <c r="A154" s="123">
        <v>46094</v>
      </c>
      <c r="B154" s="195" t="s">
        <v>128</v>
      </c>
      <c r="C154" s="195" t="s">
        <v>132</v>
      </c>
      <c r="D154" s="195" t="s">
        <v>137</v>
      </c>
      <c r="E154" s="196" t="s">
        <v>133</v>
      </c>
    </row>
    <row r="155" spans="1:5" ht="22.5" customHeight="1" x14ac:dyDescent="0.2">
      <c r="A155" s="125">
        <v>46097</v>
      </c>
      <c r="B155" s="199" t="s">
        <v>128</v>
      </c>
      <c r="C155" s="199" t="s">
        <v>127</v>
      </c>
      <c r="D155" s="199" t="s">
        <v>439</v>
      </c>
      <c r="E155" s="200" t="s">
        <v>145</v>
      </c>
    </row>
    <row r="156" spans="1:5" ht="22.5" customHeight="1" x14ac:dyDescent="0.2">
      <c r="A156" s="127">
        <v>46099</v>
      </c>
      <c r="B156" s="203" t="s">
        <v>3</v>
      </c>
      <c r="C156" s="203" t="s">
        <v>161</v>
      </c>
      <c r="D156" s="203" t="s">
        <v>265</v>
      </c>
      <c r="E156" s="266" t="s">
        <v>133</v>
      </c>
    </row>
    <row r="157" spans="1:5" ht="22.5" customHeight="1" x14ac:dyDescent="0.2">
      <c r="A157" s="128">
        <v>46099</v>
      </c>
      <c r="B157" s="204" t="s">
        <v>3</v>
      </c>
      <c r="C157" s="204" t="s">
        <v>225</v>
      </c>
      <c r="D157" s="204" t="s">
        <v>271</v>
      </c>
      <c r="E157" s="205" t="s">
        <v>133</v>
      </c>
    </row>
    <row r="158" spans="1:5" ht="22.5" customHeight="1" x14ac:dyDescent="0.2">
      <c r="A158" s="129">
        <v>46102</v>
      </c>
      <c r="B158" s="206" t="s">
        <v>194</v>
      </c>
      <c r="C158" s="206" t="s">
        <v>192</v>
      </c>
      <c r="D158" s="206" t="s">
        <v>337</v>
      </c>
      <c r="E158" s="264" t="s">
        <v>129</v>
      </c>
    </row>
    <row r="159" spans="1:5" ht="22.5" customHeight="1" x14ac:dyDescent="0.2">
      <c r="A159" s="132">
        <v>46102</v>
      </c>
      <c r="B159" s="209" t="s">
        <v>194</v>
      </c>
      <c r="C159" s="209" t="s">
        <v>297</v>
      </c>
      <c r="D159" s="209" t="s">
        <v>337</v>
      </c>
      <c r="E159" s="210" t="s">
        <v>129</v>
      </c>
    </row>
    <row r="160" spans="1:5" ht="22.5" customHeight="1" x14ac:dyDescent="0.2">
      <c r="A160" s="124">
        <v>46102</v>
      </c>
      <c r="B160" s="197" t="s">
        <v>128</v>
      </c>
      <c r="C160" s="197" t="s">
        <v>143</v>
      </c>
      <c r="D160" s="197" t="s">
        <v>301</v>
      </c>
      <c r="E160" s="198" t="s">
        <v>129</v>
      </c>
    </row>
    <row r="161" spans="1:5" ht="22.5" customHeight="1" x14ac:dyDescent="0.2">
      <c r="A161" s="129">
        <v>46104</v>
      </c>
      <c r="B161" s="206" t="s">
        <v>194</v>
      </c>
      <c r="C161" s="206" t="s">
        <v>192</v>
      </c>
      <c r="D161" s="206" t="s">
        <v>338</v>
      </c>
      <c r="E161" s="264" t="s">
        <v>129</v>
      </c>
    </row>
    <row r="162" spans="1:5" ht="22.5" customHeight="1" x14ac:dyDescent="0.2">
      <c r="A162" s="132">
        <v>46104</v>
      </c>
      <c r="B162" s="209" t="s">
        <v>194</v>
      </c>
      <c r="C162" s="209" t="s">
        <v>297</v>
      </c>
      <c r="D162" s="209" t="s">
        <v>374</v>
      </c>
      <c r="E162" s="210" t="s">
        <v>197</v>
      </c>
    </row>
    <row r="163" spans="1:5" ht="22.15" customHeight="1" x14ac:dyDescent="0.2">
      <c r="A163" s="126">
        <v>46106</v>
      </c>
      <c r="B163" s="201" t="s">
        <v>3</v>
      </c>
      <c r="C163" s="201" t="s">
        <v>203</v>
      </c>
      <c r="D163" s="201" t="s">
        <v>265</v>
      </c>
      <c r="E163" s="202" t="s">
        <v>133</v>
      </c>
    </row>
    <row r="164" spans="1:5" ht="22.5" customHeight="1" x14ac:dyDescent="0.2">
      <c r="A164" s="128">
        <v>46106</v>
      </c>
      <c r="B164" s="204" t="s">
        <v>3</v>
      </c>
      <c r="C164" s="204" t="s">
        <v>225</v>
      </c>
      <c r="D164" s="204" t="s">
        <v>272</v>
      </c>
      <c r="E164" s="205" t="s">
        <v>133</v>
      </c>
    </row>
    <row r="165" spans="1:5" ht="22.5" customHeight="1" x14ac:dyDescent="0.2">
      <c r="A165" s="127">
        <v>46107</v>
      </c>
      <c r="B165" s="203" t="s">
        <v>3</v>
      </c>
      <c r="C165" s="203" t="s">
        <v>161</v>
      </c>
      <c r="D165" s="203" t="s">
        <v>266</v>
      </c>
      <c r="E165" s="266" t="s">
        <v>133</v>
      </c>
    </row>
    <row r="166" spans="1:5" ht="22.5" customHeight="1" x14ac:dyDescent="0.2">
      <c r="A166" s="124">
        <v>46107</v>
      </c>
      <c r="B166" s="197" t="s">
        <v>128</v>
      </c>
      <c r="C166" s="197" t="s">
        <v>143</v>
      </c>
      <c r="D166" s="197" t="s">
        <v>402</v>
      </c>
      <c r="E166" s="198" t="s">
        <v>145</v>
      </c>
    </row>
    <row r="167" spans="1:5" ht="22.5" customHeight="1" x14ac:dyDescent="0.2">
      <c r="A167" s="123">
        <v>46111</v>
      </c>
      <c r="B167" s="195" t="s">
        <v>128</v>
      </c>
      <c r="C167" s="195" t="s">
        <v>132</v>
      </c>
      <c r="D167" s="195" t="s">
        <v>138</v>
      </c>
      <c r="E167" s="196" t="s">
        <v>133</v>
      </c>
    </row>
    <row r="168" spans="1:5" ht="22.5" customHeight="1" x14ac:dyDescent="0.2">
      <c r="A168" s="124">
        <v>46111</v>
      </c>
      <c r="B168" s="197" t="s">
        <v>128</v>
      </c>
      <c r="C168" s="197" t="s">
        <v>143</v>
      </c>
      <c r="D168" s="197" t="s">
        <v>403</v>
      </c>
      <c r="E168" s="198" t="s">
        <v>129</v>
      </c>
    </row>
    <row r="169" spans="1:5" ht="22.5" customHeight="1" x14ac:dyDescent="0.2">
      <c r="A169" s="127">
        <v>46112</v>
      </c>
      <c r="B169" s="203" t="s">
        <v>3</v>
      </c>
      <c r="C169" s="203" t="s">
        <v>161</v>
      </c>
      <c r="D169" s="203" t="s">
        <v>311</v>
      </c>
      <c r="E169" s="266" t="s">
        <v>133</v>
      </c>
    </row>
    <row r="170" spans="1:5" ht="22.5" customHeight="1" x14ac:dyDescent="0.2">
      <c r="A170" s="126">
        <v>46113</v>
      </c>
      <c r="B170" s="201" t="s">
        <v>3</v>
      </c>
      <c r="C170" s="201" t="s">
        <v>203</v>
      </c>
      <c r="D170" s="201" t="s">
        <v>266</v>
      </c>
      <c r="E170" s="202" t="s">
        <v>133</v>
      </c>
    </row>
    <row r="171" spans="1:5" ht="22.5" customHeight="1" x14ac:dyDescent="0.2">
      <c r="A171" s="126">
        <v>46113</v>
      </c>
      <c r="B171" s="201" t="s">
        <v>3</v>
      </c>
      <c r="C171" s="201" t="s">
        <v>203</v>
      </c>
      <c r="D171" s="201" t="s">
        <v>307</v>
      </c>
      <c r="E171" s="202" t="s">
        <v>133</v>
      </c>
    </row>
    <row r="172" spans="1:5" ht="22.5" customHeight="1" x14ac:dyDescent="0.2">
      <c r="A172" s="129">
        <v>46113</v>
      </c>
      <c r="B172" s="206" t="s">
        <v>194</v>
      </c>
      <c r="C172" s="206" t="s">
        <v>192</v>
      </c>
      <c r="D172" s="206" t="s">
        <v>339</v>
      </c>
      <c r="E172" s="264" t="s">
        <v>129</v>
      </c>
    </row>
    <row r="173" spans="1:5" ht="22.5" customHeight="1" x14ac:dyDescent="0.2">
      <c r="A173" s="132">
        <v>46113</v>
      </c>
      <c r="B173" s="209" t="s">
        <v>194</v>
      </c>
      <c r="C173" s="209" t="s">
        <v>297</v>
      </c>
      <c r="D173" s="209" t="s">
        <v>379</v>
      </c>
      <c r="E173" s="210" t="s">
        <v>197</v>
      </c>
    </row>
    <row r="174" spans="1:5" ht="22.5" customHeight="1" x14ac:dyDescent="0.2">
      <c r="A174" s="129">
        <v>46114</v>
      </c>
      <c r="B174" s="206" t="s">
        <v>194</v>
      </c>
      <c r="C174" s="206" t="s">
        <v>192</v>
      </c>
      <c r="D174" s="206" t="s">
        <v>340</v>
      </c>
      <c r="E174" s="264" t="s">
        <v>129</v>
      </c>
    </row>
    <row r="175" spans="1:5" ht="22.5" customHeight="1" x14ac:dyDescent="0.2">
      <c r="A175" s="132">
        <v>46114</v>
      </c>
      <c r="B175" s="209" t="s">
        <v>194</v>
      </c>
      <c r="C175" s="209" t="s">
        <v>297</v>
      </c>
      <c r="D175" s="209" t="s">
        <v>378</v>
      </c>
      <c r="E175" s="210" t="s">
        <v>197</v>
      </c>
    </row>
    <row r="176" spans="1:5" ht="22.5" customHeight="1" x14ac:dyDescent="0.2">
      <c r="A176" s="261">
        <v>46119</v>
      </c>
      <c r="B176" s="262" t="s">
        <v>3</v>
      </c>
      <c r="C176" s="262" t="s">
        <v>233</v>
      </c>
      <c r="D176" s="262" t="s">
        <v>171</v>
      </c>
      <c r="E176" s="263" t="s">
        <v>133</v>
      </c>
    </row>
    <row r="177" spans="1:5" ht="22.5" customHeight="1" x14ac:dyDescent="0.2">
      <c r="A177" s="126">
        <v>46119</v>
      </c>
      <c r="B177" s="201" t="s">
        <v>3</v>
      </c>
      <c r="C177" s="201" t="s">
        <v>203</v>
      </c>
      <c r="D177" s="201" t="s">
        <v>165</v>
      </c>
      <c r="E177" s="202" t="s">
        <v>133</v>
      </c>
    </row>
    <row r="178" spans="1:5" ht="22.5" customHeight="1" x14ac:dyDescent="0.2">
      <c r="A178" s="127">
        <v>46119</v>
      </c>
      <c r="B178" s="203" t="s">
        <v>3</v>
      </c>
      <c r="C178" s="203" t="s">
        <v>161</v>
      </c>
      <c r="D178" s="203" t="s">
        <v>308</v>
      </c>
      <c r="E178" s="266" t="s">
        <v>133</v>
      </c>
    </row>
    <row r="179" spans="1:5" ht="22.5" customHeight="1" x14ac:dyDescent="0.2">
      <c r="A179" s="127">
        <v>46119</v>
      </c>
      <c r="B179" s="203" t="s">
        <v>3</v>
      </c>
      <c r="C179" s="203" t="s">
        <v>161</v>
      </c>
      <c r="D179" s="203" t="s">
        <v>165</v>
      </c>
      <c r="E179" s="266" t="s">
        <v>133</v>
      </c>
    </row>
    <row r="180" spans="1:5" ht="22.5" customHeight="1" x14ac:dyDescent="0.2">
      <c r="A180" s="128">
        <v>46119</v>
      </c>
      <c r="B180" s="204" t="s">
        <v>3</v>
      </c>
      <c r="C180" s="204" t="s">
        <v>225</v>
      </c>
      <c r="D180" s="204" t="s">
        <v>190</v>
      </c>
      <c r="E180" s="205" t="s">
        <v>133</v>
      </c>
    </row>
    <row r="181" spans="1:5" ht="22.5" customHeight="1" x14ac:dyDescent="0.2">
      <c r="A181" s="123">
        <v>46119</v>
      </c>
      <c r="B181" s="195" t="s">
        <v>128</v>
      </c>
      <c r="C181" s="195" t="s">
        <v>132</v>
      </c>
      <c r="D181" s="195" t="s">
        <v>255</v>
      </c>
      <c r="E181" s="196" t="s">
        <v>133</v>
      </c>
    </row>
    <row r="182" spans="1:5" ht="22.5" customHeight="1" x14ac:dyDescent="0.2">
      <c r="A182" s="125">
        <v>46119</v>
      </c>
      <c r="B182" s="199" t="s">
        <v>128</v>
      </c>
      <c r="C182" s="199" t="s">
        <v>127</v>
      </c>
      <c r="D182" s="199" t="s">
        <v>148</v>
      </c>
      <c r="E182" s="200" t="s">
        <v>129</v>
      </c>
    </row>
    <row r="183" spans="1:5" ht="22.5" customHeight="1" x14ac:dyDescent="0.2">
      <c r="A183" s="126">
        <v>46120</v>
      </c>
      <c r="B183" s="201" t="s">
        <v>3</v>
      </c>
      <c r="C183" s="201" t="s">
        <v>203</v>
      </c>
      <c r="D183" s="201" t="s">
        <v>308</v>
      </c>
      <c r="E183" s="202" t="s">
        <v>133</v>
      </c>
    </row>
    <row r="184" spans="1:5" ht="22.5" customHeight="1" x14ac:dyDescent="0.2">
      <c r="A184" s="261">
        <v>46121</v>
      </c>
      <c r="B184" s="262" t="s">
        <v>3</v>
      </c>
      <c r="C184" s="262" t="s">
        <v>233</v>
      </c>
      <c r="D184" s="262" t="s">
        <v>327</v>
      </c>
      <c r="E184" s="263" t="s">
        <v>133</v>
      </c>
    </row>
    <row r="185" spans="1:5" ht="22.5" customHeight="1" x14ac:dyDescent="0.2">
      <c r="A185" s="123">
        <v>46121</v>
      </c>
      <c r="B185" s="195" t="s">
        <v>128</v>
      </c>
      <c r="C185" s="195" t="s">
        <v>132</v>
      </c>
      <c r="D185" s="195" t="s">
        <v>176</v>
      </c>
      <c r="E185" s="196" t="s">
        <v>133</v>
      </c>
    </row>
    <row r="186" spans="1:5" ht="22.5" customHeight="1" x14ac:dyDescent="0.2">
      <c r="A186" s="124">
        <v>46121</v>
      </c>
      <c r="B186" s="197" t="s">
        <v>128</v>
      </c>
      <c r="C186" s="197" t="s">
        <v>143</v>
      </c>
      <c r="D186" s="197" t="s">
        <v>404</v>
      </c>
      <c r="E186" s="198" t="s">
        <v>129</v>
      </c>
    </row>
    <row r="187" spans="1:5" ht="22.5" customHeight="1" x14ac:dyDescent="0.2">
      <c r="A187" s="127">
        <v>46139</v>
      </c>
      <c r="B187" s="203" t="s">
        <v>3</v>
      </c>
      <c r="C187" s="203" t="s">
        <v>161</v>
      </c>
      <c r="D187" s="203" t="s">
        <v>168</v>
      </c>
      <c r="E187" s="266" t="s">
        <v>133</v>
      </c>
    </row>
    <row r="188" spans="1:5" ht="22.5" customHeight="1" x14ac:dyDescent="0.2">
      <c r="A188" s="128">
        <v>46139</v>
      </c>
      <c r="B188" s="204" t="s">
        <v>3</v>
      </c>
      <c r="C188" s="204" t="s">
        <v>225</v>
      </c>
      <c r="D188" s="204" t="s">
        <v>189</v>
      </c>
      <c r="E188" s="205" t="s">
        <v>133</v>
      </c>
    </row>
    <row r="189" spans="1:5" ht="22.5" customHeight="1" x14ac:dyDescent="0.2">
      <c r="A189" s="124">
        <v>46139</v>
      </c>
      <c r="B189" s="197" t="s">
        <v>128</v>
      </c>
      <c r="C189" s="197" t="s">
        <v>143</v>
      </c>
      <c r="D189" s="197" t="s">
        <v>405</v>
      </c>
      <c r="E189" s="198" t="s">
        <v>129</v>
      </c>
    </row>
    <row r="190" spans="1:5" ht="22.5" customHeight="1" x14ac:dyDescent="0.2">
      <c r="A190" s="127">
        <v>46140</v>
      </c>
      <c r="B190" s="203" t="s">
        <v>3</v>
      </c>
      <c r="C190" s="203" t="s">
        <v>161</v>
      </c>
      <c r="D190" s="203" t="s">
        <v>168</v>
      </c>
      <c r="E190" s="266" t="s">
        <v>133</v>
      </c>
    </row>
    <row r="191" spans="1:5" ht="22.5" customHeight="1" x14ac:dyDescent="0.2">
      <c r="A191" s="128">
        <v>46140</v>
      </c>
      <c r="B191" s="204" t="s">
        <v>3</v>
      </c>
      <c r="C191" s="204" t="s">
        <v>225</v>
      </c>
      <c r="D191" s="204" t="s">
        <v>189</v>
      </c>
      <c r="E191" s="205" t="s">
        <v>133</v>
      </c>
    </row>
    <row r="192" spans="1:5" ht="22.15" customHeight="1" x14ac:dyDescent="0.2">
      <c r="A192" s="129">
        <v>46140</v>
      </c>
      <c r="B192" s="206" t="s">
        <v>194</v>
      </c>
      <c r="C192" s="206" t="s">
        <v>192</v>
      </c>
      <c r="D192" s="206" t="s">
        <v>341</v>
      </c>
      <c r="E192" s="264" t="s">
        <v>129</v>
      </c>
    </row>
    <row r="193" spans="1:5" ht="22.5" customHeight="1" x14ac:dyDescent="0.2">
      <c r="A193" s="132">
        <v>46140</v>
      </c>
      <c r="B193" s="209" t="s">
        <v>194</v>
      </c>
      <c r="C193" s="209" t="s">
        <v>297</v>
      </c>
      <c r="D193" s="209" t="s">
        <v>518</v>
      </c>
      <c r="E193" s="210" t="s">
        <v>129</v>
      </c>
    </row>
    <row r="194" spans="1:5" ht="22.5" customHeight="1" x14ac:dyDescent="0.2">
      <c r="A194" s="123">
        <v>46140</v>
      </c>
      <c r="B194" s="195" t="s">
        <v>128</v>
      </c>
      <c r="C194" s="195" t="s">
        <v>132</v>
      </c>
      <c r="D194" s="195" t="s">
        <v>260</v>
      </c>
      <c r="E194" s="196" t="s">
        <v>133</v>
      </c>
    </row>
    <row r="195" spans="1:5" ht="22.5" customHeight="1" x14ac:dyDescent="0.2">
      <c r="A195" s="124">
        <v>46140</v>
      </c>
      <c r="B195" s="197" t="s">
        <v>128</v>
      </c>
      <c r="C195" s="197" t="s">
        <v>143</v>
      </c>
      <c r="D195" s="197" t="s">
        <v>429</v>
      </c>
      <c r="E195" s="198" t="s">
        <v>129</v>
      </c>
    </row>
    <row r="196" spans="1:5" ht="22.5" customHeight="1" x14ac:dyDescent="0.2">
      <c r="A196" s="124">
        <v>46140</v>
      </c>
      <c r="B196" s="197" t="s">
        <v>128</v>
      </c>
      <c r="C196" s="197" t="s">
        <v>143</v>
      </c>
      <c r="D196" s="197" t="s">
        <v>406</v>
      </c>
      <c r="E196" s="198" t="s">
        <v>129</v>
      </c>
    </row>
    <row r="197" spans="1:5" ht="22.5" customHeight="1" x14ac:dyDescent="0.2">
      <c r="A197" s="261">
        <v>46141</v>
      </c>
      <c r="B197" s="262" t="s">
        <v>3</v>
      </c>
      <c r="C197" s="262" t="s">
        <v>233</v>
      </c>
      <c r="D197" s="262" t="s">
        <v>328</v>
      </c>
      <c r="E197" s="263" t="s">
        <v>133</v>
      </c>
    </row>
    <row r="198" spans="1:5" ht="22.5" customHeight="1" x14ac:dyDescent="0.2">
      <c r="A198" s="127">
        <v>46141</v>
      </c>
      <c r="B198" s="203" t="s">
        <v>3</v>
      </c>
      <c r="C198" s="203" t="s">
        <v>161</v>
      </c>
      <c r="D198" s="203" t="s">
        <v>168</v>
      </c>
      <c r="E198" s="266" t="s">
        <v>133</v>
      </c>
    </row>
    <row r="199" spans="1:5" ht="22.5" customHeight="1" x14ac:dyDescent="0.2">
      <c r="A199" s="128">
        <v>46141</v>
      </c>
      <c r="B199" s="204" t="s">
        <v>3</v>
      </c>
      <c r="C199" s="204" t="s">
        <v>225</v>
      </c>
      <c r="D199" s="204" t="s">
        <v>189</v>
      </c>
      <c r="E199" s="205" t="s">
        <v>133</v>
      </c>
    </row>
    <row r="200" spans="1:5" ht="22.5" customHeight="1" x14ac:dyDescent="0.2">
      <c r="A200" s="127">
        <v>46142</v>
      </c>
      <c r="B200" s="203" t="s">
        <v>3</v>
      </c>
      <c r="C200" s="203" t="s">
        <v>161</v>
      </c>
      <c r="D200" s="203" t="s">
        <v>168</v>
      </c>
      <c r="E200" s="266" t="s">
        <v>133</v>
      </c>
    </row>
    <row r="201" spans="1:5" ht="22.5" customHeight="1" x14ac:dyDescent="0.2">
      <c r="A201" s="128">
        <v>46142</v>
      </c>
      <c r="B201" s="204" t="s">
        <v>3</v>
      </c>
      <c r="C201" s="204" t="s">
        <v>225</v>
      </c>
      <c r="D201" s="204" t="s">
        <v>189</v>
      </c>
      <c r="E201" s="205" t="s">
        <v>133</v>
      </c>
    </row>
    <row r="202" spans="1:5" ht="22.5" customHeight="1" x14ac:dyDescent="0.2">
      <c r="A202" s="126">
        <v>46146</v>
      </c>
      <c r="B202" s="201" t="s">
        <v>3</v>
      </c>
      <c r="C202" s="201" t="s">
        <v>203</v>
      </c>
      <c r="D202" s="201" t="s">
        <v>181</v>
      </c>
      <c r="E202" s="202" t="s">
        <v>133</v>
      </c>
    </row>
    <row r="203" spans="1:5" ht="22.5" customHeight="1" x14ac:dyDescent="0.2">
      <c r="A203" s="127">
        <v>46146</v>
      </c>
      <c r="B203" s="203" t="s">
        <v>3</v>
      </c>
      <c r="C203" s="203" t="s">
        <v>161</v>
      </c>
      <c r="D203" s="203" t="s">
        <v>137</v>
      </c>
      <c r="E203" s="266" t="s">
        <v>133</v>
      </c>
    </row>
    <row r="204" spans="1:5" ht="22.5" customHeight="1" x14ac:dyDescent="0.2">
      <c r="A204" s="124">
        <v>46146</v>
      </c>
      <c r="B204" s="197" t="s">
        <v>128</v>
      </c>
      <c r="C204" s="197" t="s">
        <v>143</v>
      </c>
      <c r="D204" s="197" t="s">
        <v>428</v>
      </c>
      <c r="E204" s="198" t="s">
        <v>129</v>
      </c>
    </row>
    <row r="205" spans="1:5" ht="22.5" customHeight="1" x14ac:dyDescent="0.2">
      <c r="A205" s="126">
        <v>46147</v>
      </c>
      <c r="B205" s="201" t="s">
        <v>3</v>
      </c>
      <c r="C205" s="201" t="s">
        <v>203</v>
      </c>
      <c r="D205" s="201" t="s">
        <v>181</v>
      </c>
      <c r="E205" s="202" t="s">
        <v>133</v>
      </c>
    </row>
    <row r="206" spans="1:5" ht="22.5" customHeight="1" x14ac:dyDescent="0.2">
      <c r="A206" s="127">
        <v>46147</v>
      </c>
      <c r="B206" s="203" t="s">
        <v>3</v>
      </c>
      <c r="C206" s="203" t="s">
        <v>161</v>
      </c>
      <c r="D206" s="203" t="s">
        <v>137</v>
      </c>
      <c r="E206" s="266" t="s">
        <v>133</v>
      </c>
    </row>
    <row r="207" spans="1:5" ht="22.5" customHeight="1" x14ac:dyDescent="0.2">
      <c r="A207" s="124">
        <v>46147</v>
      </c>
      <c r="B207" s="197" t="s">
        <v>128</v>
      </c>
      <c r="C207" s="197" t="s">
        <v>143</v>
      </c>
      <c r="D207" s="197" t="s">
        <v>336</v>
      </c>
      <c r="E207" s="198" t="s">
        <v>129</v>
      </c>
    </row>
    <row r="208" spans="1:5" ht="22.5" customHeight="1" x14ac:dyDescent="0.2">
      <c r="A208" s="261">
        <v>46148</v>
      </c>
      <c r="B208" s="262" t="s">
        <v>3</v>
      </c>
      <c r="C208" s="262" t="s">
        <v>233</v>
      </c>
      <c r="D208" s="262" t="s">
        <v>329</v>
      </c>
      <c r="E208" s="263" t="s">
        <v>133</v>
      </c>
    </row>
    <row r="209" spans="1:5" ht="22.5" customHeight="1" x14ac:dyDescent="0.2">
      <c r="A209" s="126">
        <v>46148</v>
      </c>
      <c r="B209" s="201" t="s">
        <v>3</v>
      </c>
      <c r="C209" s="201" t="s">
        <v>203</v>
      </c>
      <c r="D209" s="201" t="s">
        <v>181</v>
      </c>
      <c r="E209" s="202" t="s">
        <v>133</v>
      </c>
    </row>
    <row r="210" spans="1:5" ht="22.5" customHeight="1" x14ac:dyDescent="0.2">
      <c r="A210" s="127">
        <v>46148</v>
      </c>
      <c r="B210" s="203" t="s">
        <v>3</v>
      </c>
      <c r="C210" s="203" t="s">
        <v>161</v>
      </c>
      <c r="D210" s="203" t="s">
        <v>157</v>
      </c>
      <c r="E210" s="266" t="s">
        <v>133</v>
      </c>
    </row>
    <row r="211" spans="1:5" ht="22.5" customHeight="1" x14ac:dyDescent="0.2">
      <c r="A211" s="343">
        <v>46148</v>
      </c>
      <c r="B211" s="344" t="s">
        <v>3</v>
      </c>
      <c r="C211" s="344" t="s">
        <v>225</v>
      </c>
      <c r="D211" s="344" t="s">
        <v>314</v>
      </c>
      <c r="E211" s="345" t="s">
        <v>133</v>
      </c>
    </row>
    <row r="212" spans="1:5" ht="22.5" customHeight="1" x14ac:dyDescent="0.2">
      <c r="A212" s="126">
        <v>46149</v>
      </c>
      <c r="B212" s="201" t="s">
        <v>3</v>
      </c>
      <c r="C212" s="201" t="s">
        <v>203</v>
      </c>
      <c r="D212" s="201" t="s">
        <v>181</v>
      </c>
      <c r="E212" s="202" t="s">
        <v>133</v>
      </c>
    </row>
    <row r="213" spans="1:5" ht="22.5" customHeight="1" x14ac:dyDescent="0.2">
      <c r="A213" s="127">
        <v>46149</v>
      </c>
      <c r="B213" s="203" t="s">
        <v>3</v>
      </c>
      <c r="C213" s="203" t="s">
        <v>161</v>
      </c>
      <c r="D213" s="203" t="s">
        <v>137</v>
      </c>
      <c r="E213" s="266" t="s">
        <v>133</v>
      </c>
    </row>
    <row r="214" spans="1:5" ht="22.5" customHeight="1" x14ac:dyDescent="0.2">
      <c r="A214" s="126">
        <v>46153</v>
      </c>
      <c r="B214" s="201" t="s">
        <v>3</v>
      </c>
      <c r="C214" s="201" t="s">
        <v>203</v>
      </c>
      <c r="D214" s="201" t="s">
        <v>137</v>
      </c>
      <c r="E214" s="202" t="s">
        <v>133</v>
      </c>
    </row>
    <row r="215" spans="1:5" ht="22.5" customHeight="1" x14ac:dyDescent="0.2">
      <c r="A215" s="129">
        <v>46153</v>
      </c>
      <c r="B215" s="206" t="s">
        <v>194</v>
      </c>
      <c r="C215" s="206" t="s">
        <v>192</v>
      </c>
      <c r="D215" s="206" t="s">
        <v>343</v>
      </c>
      <c r="E215" s="264" t="s">
        <v>129</v>
      </c>
    </row>
    <row r="216" spans="1:5" ht="22.5" customHeight="1" x14ac:dyDescent="0.2">
      <c r="A216" s="132">
        <v>46153</v>
      </c>
      <c r="B216" s="209" t="s">
        <v>194</v>
      </c>
      <c r="C216" s="209" t="s">
        <v>297</v>
      </c>
      <c r="D216" s="209" t="s">
        <v>376</v>
      </c>
      <c r="E216" s="210" t="s">
        <v>197</v>
      </c>
    </row>
    <row r="217" spans="1:5" ht="22.5" customHeight="1" x14ac:dyDescent="0.2">
      <c r="A217" s="123">
        <v>46153</v>
      </c>
      <c r="B217" s="195" t="s">
        <v>128</v>
      </c>
      <c r="C217" s="195" t="s">
        <v>132</v>
      </c>
      <c r="D217" s="195" t="s">
        <v>177</v>
      </c>
      <c r="E217" s="196" t="s">
        <v>133</v>
      </c>
    </row>
    <row r="218" spans="1:5" ht="22.5" customHeight="1" x14ac:dyDescent="0.2">
      <c r="A218" s="126">
        <v>46154</v>
      </c>
      <c r="B218" s="201" t="s">
        <v>3</v>
      </c>
      <c r="C218" s="201" t="s">
        <v>203</v>
      </c>
      <c r="D218" s="201" t="s">
        <v>137</v>
      </c>
      <c r="E218" s="202" t="s">
        <v>133</v>
      </c>
    </row>
    <row r="219" spans="1:5" ht="22.5" customHeight="1" x14ac:dyDescent="0.2">
      <c r="A219" s="126">
        <v>46155</v>
      </c>
      <c r="B219" s="201" t="s">
        <v>3</v>
      </c>
      <c r="C219" s="201" t="s">
        <v>203</v>
      </c>
      <c r="D219" s="201" t="s">
        <v>157</v>
      </c>
      <c r="E219" s="202" t="s">
        <v>133</v>
      </c>
    </row>
    <row r="220" spans="1:5" ht="22.5" customHeight="1" x14ac:dyDescent="0.2">
      <c r="A220" s="343">
        <v>46155</v>
      </c>
      <c r="B220" s="344" t="s">
        <v>3</v>
      </c>
      <c r="C220" s="344" t="s">
        <v>225</v>
      </c>
      <c r="D220" s="344" t="s">
        <v>316</v>
      </c>
      <c r="E220" s="345" t="s">
        <v>133</v>
      </c>
    </row>
    <row r="221" spans="1:5" ht="22.5" customHeight="1" x14ac:dyDescent="0.2">
      <c r="A221" s="132">
        <v>46155</v>
      </c>
      <c r="B221" s="209" t="s">
        <v>194</v>
      </c>
      <c r="C221" s="209" t="s">
        <v>297</v>
      </c>
      <c r="D221" s="209" t="s">
        <v>598</v>
      </c>
      <c r="E221" s="210" t="s">
        <v>197</v>
      </c>
    </row>
    <row r="222" spans="1:5" ht="22.5" customHeight="1" x14ac:dyDescent="0.2">
      <c r="A222" s="129">
        <v>46155</v>
      </c>
      <c r="B222" s="206" t="s">
        <v>194</v>
      </c>
      <c r="C222" s="206" t="s">
        <v>192</v>
      </c>
      <c r="D222" s="342" t="s">
        <v>342</v>
      </c>
      <c r="E222" s="264" t="s">
        <v>129</v>
      </c>
    </row>
    <row r="223" spans="1:5" ht="22.5" customHeight="1" x14ac:dyDescent="0.2">
      <c r="A223" s="132">
        <v>46155</v>
      </c>
      <c r="B223" s="209" t="s">
        <v>194</v>
      </c>
      <c r="C223" s="209" t="s">
        <v>297</v>
      </c>
      <c r="D223" s="268" t="s">
        <v>377</v>
      </c>
      <c r="E223" s="210" t="s">
        <v>197</v>
      </c>
    </row>
    <row r="224" spans="1:5" ht="22.5" customHeight="1" x14ac:dyDescent="0.2">
      <c r="A224" s="126">
        <v>46157</v>
      </c>
      <c r="B224" s="201" t="s">
        <v>3</v>
      </c>
      <c r="C224" s="201" t="s">
        <v>203</v>
      </c>
      <c r="D224" s="201" t="s">
        <v>137</v>
      </c>
      <c r="E224" s="202" t="s">
        <v>133</v>
      </c>
    </row>
    <row r="225" spans="1:5" ht="22.5" customHeight="1" x14ac:dyDescent="0.2">
      <c r="A225" s="123">
        <v>46160</v>
      </c>
      <c r="B225" s="195" t="s">
        <v>128</v>
      </c>
      <c r="C225" s="195" t="s">
        <v>132</v>
      </c>
      <c r="D225" s="195" t="s">
        <v>139</v>
      </c>
      <c r="E225" s="196" t="s">
        <v>133</v>
      </c>
    </row>
    <row r="226" spans="1:5" ht="22.5" customHeight="1" x14ac:dyDescent="0.2">
      <c r="A226" s="125">
        <v>46160</v>
      </c>
      <c r="B226" s="199" t="s">
        <v>128</v>
      </c>
      <c r="C226" s="199" t="s">
        <v>127</v>
      </c>
      <c r="D226" s="199" t="s">
        <v>183</v>
      </c>
      <c r="E226" s="200" t="s">
        <v>129</v>
      </c>
    </row>
    <row r="227" spans="1:5" ht="22.5" customHeight="1" x14ac:dyDescent="0.2">
      <c r="A227" s="123">
        <v>46161</v>
      </c>
      <c r="B227" s="195" t="s">
        <v>128</v>
      </c>
      <c r="C227" s="195" t="s">
        <v>132</v>
      </c>
      <c r="D227" s="195" t="s">
        <v>139</v>
      </c>
      <c r="E227" s="196" t="s">
        <v>133</v>
      </c>
    </row>
    <row r="228" spans="1:5" ht="22.5" customHeight="1" x14ac:dyDescent="0.2">
      <c r="A228" s="124">
        <v>46161</v>
      </c>
      <c r="B228" s="197" t="s">
        <v>128</v>
      </c>
      <c r="C228" s="197" t="s">
        <v>143</v>
      </c>
      <c r="D228" s="197" t="s">
        <v>532</v>
      </c>
      <c r="E228" s="198" t="s">
        <v>129</v>
      </c>
    </row>
    <row r="229" spans="1:5" ht="22.5" customHeight="1" x14ac:dyDescent="0.2">
      <c r="A229" s="343">
        <v>46162</v>
      </c>
      <c r="B229" s="344" t="s">
        <v>3</v>
      </c>
      <c r="C229" s="344" t="s">
        <v>225</v>
      </c>
      <c r="D229" s="344" t="s">
        <v>315</v>
      </c>
      <c r="E229" s="345" t="s">
        <v>133</v>
      </c>
    </row>
    <row r="230" spans="1:5" ht="22.5" customHeight="1" x14ac:dyDescent="0.2">
      <c r="A230" s="129">
        <v>46162</v>
      </c>
      <c r="B230" s="206" t="s">
        <v>194</v>
      </c>
      <c r="C230" s="206" t="s">
        <v>192</v>
      </c>
      <c r="D230" s="206" t="s">
        <v>536</v>
      </c>
      <c r="E230" s="264" t="s">
        <v>129</v>
      </c>
    </row>
    <row r="231" spans="1:5" ht="22.5" customHeight="1" x14ac:dyDescent="0.2">
      <c r="A231" s="129">
        <v>46162</v>
      </c>
      <c r="B231" s="206" t="s">
        <v>194</v>
      </c>
      <c r="C231" s="206" t="s">
        <v>192</v>
      </c>
      <c r="D231" s="206" t="s">
        <v>362</v>
      </c>
      <c r="E231" s="264" t="s">
        <v>197</v>
      </c>
    </row>
    <row r="232" spans="1:5" ht="22.15" customHeight="1" x14ac:dyDescent="0.2">
      <c r="A232" s="132">
        <v>46162</v>
      </c>
      <c r="B232" s="209" t="s">
        <v>194</v>
      </c>
      <c r="C232" s="209" t="s">
        <v>297</v>
      </c>
      <c r="D232" s="209" t="s">
        <v>599</v>
      </c>
      <c r="E232" s="210" t="s">
        <v>197</v>
      </c>
    </row>
    <row r="233" spans="1:5" ht="22.5" customHeight="1" x14ac:dyDescent="0.2">
      <c r="A233" s="132">
        <v>46162</v>
      </c>
      <c r="B233" s="209" t="s">
        <v>194</v>
      </c>
      <c r="C233" s="209" t="s">
        <v>297</v>
      </c>
      <c r="D233" s="209" t="s">
        <v>375</v>
      </c>
      <c r="E233" s="210" t="s">
        <v>145</v>
      </c>
    </row>
    <row r="234" spans="1:5" ht="22.5" customHeight="1" x14ac:dyDescent="0.2">
      <c r="A234" s="123">
        <v>46162</v>
      </c>
      <c r="B234" s="195" t="s">
        <v>128</v>
      </c>
      <c r="C234" s="195" t="s">
        <v>132</v>
      </c>
      <c r="D234" s="195" t="s">
        <v>139</v>
      </c>
      <c r="E234" s="196" t="s">
        <v>133</v>
      </c>
    </row>
    <row r="235" spans="1:5" ht="22.5" customHeight="1" x14ac:dyDescent="0.2">
      <c r="A235" s="124">
        <v>46162</v>
      </c>
      <c r="B235" s="197" t="s">
        <v>128</v>
      </c>
      <c r="C235" s="197" t="s">
        <v>143</v>
      </c>
      <c r="D235" s="197" t="s">
        <v>407</v>
      </c>
      <c r="E235" s="198" t="s">
        <v>145</v>
      </c>
    </row>
    <row r="236" spans="1:5" ht="22.5" customHeight="1" x14ac:dyDescent="0.2">
      <c r="A236" s="123">
        <v>46163</v>
      </c>
      <c r="B236" s="195" t="s">
        <v>128</v>
      </c>
      <c r="C236" s="195" t="s">
        <v>132</v>
      </c>
      <c r="D236" s="195" t="s">
        <v>139</v>
      </c>
      <c r="E236" s="196" t="s">
        <v>133</v>
      </c>
    </row>
    <row r="237" spans="1:5" ht="22.5" customHeight="1" x14ac:dyDescent="0.2">
      <c r="A237" s="124">
        <v>46163</v>
      </c>
      <c r="B237" s="197" t="s">
        <v>128</v>
      </c>
      <c r="C237" s="197" t="s">
        <v>143</v>
      </c>
      <c r="D237" s="197" t="s">
        <v>303</v>
      </c>
      <c r="E237" s="198" t="s">
        <v>129</v>
      </c>
    </row>
    <row r="238" spans="1:5" ht="22.5" customHeight="1" x14ac:dyDescent="0.2">
      <c r="A238" s="123">
        <v>46164</v>
      </c>
      <c r="B238" s="195" t="s">
        <v>128</v>
      </c>
      <c r="C238" s="195" t="s">
        <v>132</v>
      </c>
      <c r="D238" s="195" t="s">
        <v>139</v>
      </c>
      <c r="E238" s="196" t="s">
        <v>133</v>
      </c>
    </row>
    <row r="239" spans="1:5" ht="22.5" customHeight="1" x14ac:dyDescent="0.2">
      <c r="A239" s="124">
        <v>46164</v>
      </c>
      <c r="B239" s="197" t="s">
        <v>128</v>
      </c>
      <c r="C239" s="197" t="s">
        <v>143</v>
      </c>
      <c r="D239" s="197" t="s">
        <v>303</v>
      </c>
      <c r="E239" s="198" t="s">
        <v>129</v>
      </c>
    </row>
    <row r="240" spans="1:5" ht="22.5" customHeight="1" x14ac:dyDescent="0.2">
      <c r="A240" s="261">
        <v>46168</v>
      </c>
      <c r="B240" s="262" t="s">
        <v>3</v>
      </c>
      <c r="C240" s="262" t="s">
        <v>233</v>
      </c>
      <c r="D240" s="262" t="s">
        <v>330</v>
      </c>
      <c r="E240" s="263" t="s">
        <v>133</v>
      </c>
    </row>
    <row r="241" spans="1:5" ht="22.5" customHeight="1" x14ac:dyDescent="0.2">
      <c r="A241" s="126">
        <v>46168</v>
      </c>
      <c r="B241" s="201" t="s">
        <v>3</v>
      </c>
      <c r="C241" s="201" t="s">
        <v>203</v>
      </c>
      <c r="D241" s="201" t="s">
        <v>309</v>
      </c>
      <c r="E241" s="202" t="s">
        <v>133</v>
      </c>
    </row>
    <row r="242" spans="1:5" ht="22.5" customHeight="1" x14ac:dyDescent="0.2">
      <c r="A242" s="127">
        <v>46168</v>
      </c>
      <c r="B242" s="203" t="s">
        <v>3</v>
      </c>
      <c r="C242" s="203" t="s">
        <v>161</v>
      </c>
      <c r="D242" s="203" t="s">
        <v>188</v>
      </c>
      <c r="E242" s="266" t="s">
        <v>133</v>
      </c>
    </row>
    <row r="243" spans="1:5" ht="22.5" customHeight="1" x14ac:dyDescent="0.2">
      <c r="A243" s="127">
        <v>46168</v>
      </c>
      <c r="B243" s="203" t="s">
        <v>3</v>
      </c>
      <c r="C243" s="203" t="s">
        <v>161</v>
      </c>
      <c r="D243" s="203" t="s">
        <v>158</v>
      </c>
      <c r="E243" s="266" t="s">
        <v>133</v>
      </c>
    </row>
    <row r="244" spans="1:5" ht="22.5" customHeight="1" x14ac:dyDescent="0.2">
      <c r="A244" s="127">
        <v>46168</v>
      </c>
      <c r="B244" s="203" t="s">
        <v>3</v>
      </c>
      <c r="C244" s="203" t="s">
        <v>161</v>
      </c>
      <c r="D244" s="203" t="s">
        <v>312</v>
      </c>
      <c r="E244" s="266" t="s">
        <v>133</v>
      </c>
    </row>
    <row r="245" spans="1:5" ht="22.5" customHeight="1" x14ac:dyDescent="0.2">
      <c r="A245" s="128">
        <v>46168</v>
      </c>
      <c r="B245" s="204" t="s">
        <v>3</v>
      </c>
      <c r="C245" s="204" t="s">
        <v>225</v>
      </c>
      <c r="D245" s="204" t="s">
        <v>174</v>
      </c>
      <c r="E245" s="205" t="s">
        <v>133</v>
      </c>
    </row>
    <row r="246" spans="1:5" ht="22.5" customHeight="1" x14ac:dyDescent="0.2">
      <c r="A246" s="129">
        <v>46168</v>
      </c>
      <c r="B246" s="206" t="s">
        <v>194</v>
      </c>
      <c r="C246" s="206" t="s">
        <v>192</v>
      </c>
      <c r="D246" s="206" t="s">
        <v>344</v>
      </c>
      <c r="E246" s="264" t="s">
        <v>129</v>
      </c>
    </row>
    <row r="247" spans="1:5" ht="22.5" customHeight="1" x14ac:dyDescent="0.2">
      <c r="A247" s="124">
        <v>46168</v>
      </c>
      <c r="B247" s="197" t="s">
        <v>128</v>
      </c>
      <c r="C247" s="197" t="s">
        <v>143</v>
      </c>
      <c r="D247" s="197" t="s">
        <v>409</v>
      </c>
      <c r="E247" s="198" t="s">
        <v>129</v>
      </c>
    </row>
    <row r="248" spans="1:5" ht="22.5" customHeight="1" x14ac:dyDescent="0.2">
      <c r="A248" s="261">
        <v>46169</v>
      </c>
      <c r="B248" s="262" t="s">
        <v>3</v>
      </c>
      <c r="C248" s="262" t="s">
        <v>233</v>
      </c>
      <c r="D248" s="262" t="s">
        <v>330</v>
      </c>
      <c r="E248" s="263" t="s">
        <v>133</v>
      </c>
    </row>
    <row r="249" spans="1:5" ht="22.5" customHeight="1" x14ac:dyDescent="0.2">
      <c r="A249" s="343">
        <v>46169</v>
      </c>
      <c r="B249" s="344" t="s">
        <v>3</v>
      </c>
      <c r="C249" s="344" t="s">
        <v>225</v>
      </c>
      <c r="D249" s="344" t="s">
        <v>317</v>
      </c>
      <c r="E249" s="345" t="s">
        <v>133</v>
      </c>
    </row>
    <row r="250" spans="1:5" ht="22.5" customHeight="1" x14ac:dyDescent="0.2">
      <c r="A250" s="129">
        <v>46169</v>
      </c>
      <c r="B250" s="206" t="s">
        <v>194</v>
      </c>
      <c r="C250" s="206" t="s">
        <v>192</v>
      </c>
      <c r="D250" s="206" t="s">
        <v>546</v>
      </c>
      <c r="E250" s="264" t="s">
        <v>129</v>
      </c>
    </row>
    <row r="251" spans="1:5" ht="22.5" customHeight="1" x14ac:dyDescent="0.2">
      <c r="A251" s="129">
        <v>46169</v>
      </c>
      <c r="B251" s="206" t="s">
        <v>194</v>
      </c>
      <c r="C251" s="206" t="s">
        <v>192</v>
      </c>
      <c r="D251" s="206" t="s">
        <v>345</v>
      </c>
      <c r="E251" s="264" t="s">
        <v>129</v>
      </c>
    </row>
    <row r="252" spans="1:5" ht="22.5" customHeight="1" x14ac:dyDescent="0.2">
      <c r="A252" s="132">
        <v>46169</v>
      </c>
      <c r="B252" s="209" t="s">
        <v>194</v>
      </c>
      <c r="C252" s="209" t="s">
        <v>297</v>
      </c>
      <c r="D252" s="209" t="s">
        <v>600</v>
      </c>
      <c r="E252" s="210" t="s">
        <v>197</v>
      </c>
    </row>
    <row r="253" spans="1:5" ht="22.5" customHeight="1" x14ac:dyDescent="0.2">
      <c r="A253" s="124">
        <v>46169</v>
      </c>
      <c r="B253" s="197" t="s">
        <v>128</v>
      </c>
      <c r="C253" s="197" t="s">
        <v>143</v>
      </c>
      <c r="D253" s="197" t="s">
        <v>408</v>
      </c>
      <c r="E253" s="198" t="s">
        <v>145</v>
      </c>
    </row>
    <row r="254" spans="1:5" ht="22.5" customHeight="1" x14ac:dyDescent="0.2">
      <c r="A254" s="124">
        <v>46169</v>
      </c>
      <c r="B254" s="197" t="s">
        <v>128</v>
      </c>
      <c r="C254" s="197" t="s">
        <v>143</v>
      </c>
      <c r="D254" s="197" t="s">
        <v>409</v>
      </c>
      <c r="E254" s="198" t="s">
        <v>129</v>
      </c>
    </row>
    <row r="255" spans="1:5" ht="22.5" customHeight="1" x14ac:dyDescent="0.2">
      <c r="A255" s="261">
        <v>46170</v>
      </c>
      <c r="B255" s="262" t="s">
        <v>3</v>
      </c>
      <c r="C255" s="262" t="s">
        <v>233</v>
      </c>
      <c r="D255" s="262" t="s">
        <v>330</v>
      </c>
      <c r="E255" s="263" t="s">
        <v>133</v>
      </c>
    </row>
    <row r="256" spans="1:5" ht="22.5" customHeight="1" x14ac:dyDescent="0.2">
      <c r="A256" s="128">
        <v>46170</v>
      </c>
      <c r="B256" s="204" t="s">
        <v>3</v>
      </c>
      <c r="C256" s="204" t="s">
        <v>225</v>
      </c>
      <c r="D256" s="204" t="s">
        <v>173</v>
      </c>
      <c r="E256" s="205" t="s">
        <v>133</v>
      </c>
    </row>
    <row r="257" spans="1:5" ht="22.5" customHeight="1" x14ac:dyDescent="0.2">
      <c r="A257" s="129">
        <v>46170</v>
      </c>
      <c r="B257" s="206" t="s">
        <v>194</v>
      </c>
      <c r="C257" s="206" t="s">
        <v>192</v>
      </c>
      <c r="D257" s="206" t="s">
        <v>346</v>
      </c>
      <c r="E257" s="264" t="s">
        <v>129</v>
      </c>
    </row>
    <row r="258" spans="1:5" ht="22.5" customHeight="1" x14ac:dyDescent="0.2">
      <c r="A258" s="124">
        <v>46170</v>
      </c>
      <c r="B258" s="197" t="s">
        <v>128</v>
      </c>
      <c r="C258" s="197" t="s">
        <v>143</v>
      </c>
      <c r="D258" s="197" t="s">
        <v>409</v>
      </c>
      <c r="E258" s="198" t="s">
        <v>129</v>
      </c>
    </row>
    <row r="259" spans="1:5" ht="22.15" customHeight="1" x14ac:dyDescent="0.2">
      <c r="A259" s="261">
        <v>46171</v>
      </c>
      <c r="B259" s="262" t="s">
        <v>3</v>
      </c>
      <c r="C259" s="262" t="s">
        <v>233</v>
      </c>
      <c r="D259" s="262" t="s">
        <v>330</v>
      </c>
      <c r="E259" s="263" t="s">
        <v>133</v>
      </c>
    </row>
    <row r="260" spans="1:5" ht="22.5" customHeight="1" x14ac:dyDescent="0.2">
      <c r="A260" s="129">
        <v>46171</v>
      </c>
      <c r="B260" s="206" t="s">
        <v>194</v>
      </c>
      <c r="C260" s="206" t="s">
        <v>192</v>
      </c>
      <c r="D260" s="206" t="s">
        <v>347</v>
      </c>
      <c r="E260" s="264" t="s">
        <v>129</v>
      </c>
    </row>
    <row r="261" spans="1:5" ht="22.5" customHeight="1" x14ac:dyDescent="0.2">
      <c r="A261" s="124">
        <v>46171</v>
      </c>
      <c r="B261" s="197" t="s">
        <v>128</v>
      </c>
      <c r="C261" s="197" t="s">
        <v>143</v>
      </c>
      <c r="D261" s="197" t="s">
        <v>409</v>
      </c>
      <c r="E261" s="198" t="s">
        <v>129</v>
      </c>
    </row>
    <row r="262" spans="1:5" ht="22.5" customHeight="1" x14ac:dyDescent="0.2">
      <c r="A262" s="126">
        <v>46174</v>
      </c>
      <c r="B262" s="201" t="s">
        <v>3</v>
      </c>
      <c r="C262" s="201" t="s">
        <v>203</v>
      </c>
      <c r="D262" s="201" t="s">
        <v>174</v>
      </c>
      <c r="E262" s="202" t="s">
        <v>133</v>
      </c>
    </row>
    <row r="263" spans="1:5" ht="22.5" customHeight="1" x14ac:dyDescent="0.2">
      <c r="A263" s="126">
        <v>46174</v>
      </c>
      <c r="B263" s="201" t="s">
        <v>3</v>
      </c>
      <c r="C263" s="201" t="s">
        <v>203</v>
      </c>
      <c r="D263" s="201" t="s">
        <v>158</v>
      </c>
      <c r="E263" s="202" t="s">
        <v>133</v>
      </c>
    </row>
    <row r="264" spans="1:5" ht="22.5" customHeight="1" x14ac:dyDescent="0.2">
      <c r="A264" s="128">
        <v>46174</v>
      </c>
      <c r="B264" s="204" t="s">
        <v>3</v>
      </c>
      <c r="C264" s="204" t="s">
        <v>225</v>
      </c>
      <c r="D264" s="204" t="s">
        <v>137</v>
      </c>
      <c r="E264" s="205" t="s">
        <v>133</v>
      </c>
    </row>
    <row r="265" spans="1:5" ht="22.5" customHeight="1" x14ac:dyDescent="0.2">
      <c r="A265" s="132">
        <v>46174</v>
      </c>
      <c r="B265" s="209" t="s">
        <v>194</v>
      </c>
      <c r="C265" s="209" t="s">
        <v>193</v>
      </c>
      <c r="D265" s="209" t="s">
        <v>556</v>
      </c>
      <c r="E265" s="210" t="s">
        <v>129</v>
      </c>
    </row>
    <row r="266" spans="1:5" ht="22.5" customHeight="1" x14ac:dyDescent="0.2">
      <c r="A266" s="132">
        <v>46174</v>
      </c>
      <c r="B266" s="209" t="s">
        <v>194</v>
      </c>
      <c r="C266" s="209" t="s">
        <v>297</v>
      </c>
      <c r="D266" s="209" t="s">
        <v>380</v>
      </c>
      <c r="E266" s="210" t="s">
        <v>197</v>
      </c>
    </row>
    <row r="267" spans="1:5" ht="22.5" customHeight="1" x14ac:dyDescent="0.2">
      <c r="A267" s="128">
        <v>46175</v>
      </c>
      <c r="B267" s="204" t="s">
        <v>3</v>
      </c>
      <c r="C267" s="204" t="s">
        <v>225</v>
      </c>
      <c r="D267" s="204" t="s">
        <v>137</v>
      </c>
      <c r="E267" s="205" t="s">
        <v>133</v>
      </c>
    </row>
    <row r="268" spans="1:5" ht="22.5" customHeight="1" x14ac:dyDescent="0.2">
      <c r="A268" s="132">
        <v>46175</v>
      </c>
      <c r="B268" s="209" t="s">
        <v>194</v>
      </c>
      <c r="C268" s="209" t="s">
        <v>193</v>
      </c>
      <c r="D268" s="209" t="s">
        <v>556</v>
      </c>
      <c r="E268" s="210" t="s">
        <v>129</v>
      </c>
    </row>
    <row r="269" spans="1:5" ht="22.5" customHeight="1" x14ac:dyDescent="0.2">
      <c r="A269" s="132">
        <v>46175</v>
      </c>
      <c r="B269" s="209" t="s">
        <v>194</v>
      </c>
      <c r="C269" s="209" t="s">
        <v>297</v>
      </c>
      <c r="D269" s="209" t="s">
        <v>380</v>
      </c>
      <c r="E269" s="210" t="s">
        <v>197</v>
      </c>
    </row>
    <row r="270" spans="1:5" ht="22.5" customHeight="1" x14ac:dyDescent="0.2">
      <c r="A270" s="125">
        <v>46175</v>
      </c>
      <c r="B270" s="199" t="s">
        <v>128</v>
      </c>
      <c r="C270" s="199" t="s">
        <v>127</v>
      </c>
      <c r="D270" s="199" t="s">
        <v>185</v>
      </c>
      <c r="E270" s="200" t="s">
        <v>129</v>
      </c>
    </row>
    <row r="271" spans="1:5" ht="22.5" customHeight="1" x14ac:dyDescent="0.2">
      <c r="A271" s="126">
        <v>46176</v>
      </c>
      <c r="B271" s="201" t="s">
        <v>3</v>
      </c>
      <c r="C271" s="201" t="s">
        <v>203</v>
      </c>
      <c r="D271" s="201" t="s">
        <v>310</v>
      </c>
      <c r="E271" s="202" t="s">
        <v>133</v>
      </c>
    </row>
    <row r="272" spans="1:5" ht="22.5" customHeight="1" x14ac:dyDescent="0.2">
      <c r="A272" s="127">
        <v>46176</v>
      </c>
      <c r="B272" s="203" t="s">
        <v>3</v>
      </c>
      <c r="C272" s="203" t="s">
        <v>161</v>
      </c>
      <c r="D272" s="203" t="s">
        <v>313</v>
      </c>
      <c r="E272" s="266" t="s">
        <v>133</v>
      </c>
    </row>
    <row r="273" spans="1:5" ht="22.5" customHeight="1" x14ac:dyDescent="0.2">
      <c r="A273" s="128">
        <v>46176</v>
      </c>
      <c r="B273" s="204" t="s">
        <v>3</v>
      </c>
      <c r="C273" s="204" t="s">
        <v>225</v>
      </c>
      <c r="D273" s="204" t="s">
        <v>137</v>
      </c>
      <c r="E273" s="205" t="s">
        <v>133</v>
      </c>
    </row>
    <row r="274" spans="1:5" ht="22.5" customHeight="1" x14ac:dyDescent="0.2">
      <c r="A274" s="132">
        <v>46176</v>
      </c>
      <c r="B274" s="209" t="s">
        <v>194</v>
      </c>
      <c r="C274" s="209" t="s">
        <v>193</v>
      </c>
      <c r="D274" s="209" t="s">
        <v>556</v>
      </c>
      <c r="E274" s="210" t="s">
        <v>129</v>
      </c>
    </row>
    <row r="275" spans="1:5" ht="22.5" customHeight="1" x14ac:dyDescent="0.2">
      <c r="A275" s="132">
        <v>46176</v>
      </c>
      <c r="B275" s="209" t="s">
        <v>194</v>
      </c>
      <c r="C275" s="209" t="s">
        <v>297</v>
      </c>
      <c r="D275" s="209" t="s">
        <v>380</v>
      </c>
      <c r="E275" s="210" t="s">
        <v>197</v>
      </c>
    </row>
    <row r="276" spans="1:5" ht="22.5" customHeight="1" x14ac:dyDescent="0.2">
      <c r="A276" s="125">
        <v>46176</v>
      </c>
      <c r="B276" s="199" t="s">
        <v>128</v>
      </c>
      <c r="C276" s="199" t="s">
        <v>127</v>
      </c>
      <c r="D276" s="199" t="s">
        <v>185</v>
      </c>
      <c r="E276" s="200" t="s">
        <v>129</v>
      </c>
    </row>
    <row r="277" spans="1:5" ht="22.5" customHeight="1" x14ac:dyDescent="0.2">
      <c r="A277" s="126">
        <v>46177</v>
      </c>
      <c r="B277" s="201" t="s">
        <v>3</v>
      </c>
      <c r="C277" s="201" t="s">
        <v>203</v>
      </c>
      <c r="D277" s="201" t="s">
        <v>200</v>
      </c>
      <c r="E277" s="202" t="s">
        <v>133</v>
      </c>
    </row>
    <row r="278" spans="1:5" ht="22.5" customHeight="1" x14ac:dyDescent="0.2">
      <c r="A278" s="126">
        <v>46177</v>
      </c>
      <c r="B278" s="201" t="s">
        <v>3</v>
      </c>
      <c r="C278" s="201" t="s">
        <v>203</v>
      </c>
      <c r="D278" s="201" t="s">
        <v>182</v>
      </c>
      <c r="E278" s="202" t="s">
        <v>133</v>
      </c>
    </row>
    <row r="279" spans="1:5" ht="22.5" customHeight="1" x14ac:dyDescent="0.2">
      <c r="A279" s="127">
        <v>46177</v>
      </c>
      <c r="B279" s="203" t="s">
        <v>3</v>
      </c>
      <c r="C279" s="203" t="s">
        <v>161</v>
      </c>
      <c r="D279" s="203" t="s">
        <v>443</v>
      </c>
      <c r="E279" s="266" t="s">
        <v>133</v>
      </c>
    </row>
    <row r="280" spans="1:5" ht="22.5" customHeight="1" x14ac:dyDescent="0.2">
      <c r="A280" s="128">
        <v>46177</v>
      </c>
      <c r="B280" s="204" t="s">
        <v>3</v>
      </c>
      <c r="C280" s="204" t="s">
        <v>225</v>
      </c>
      <c r="D280" s="204" t="s">
        <v>137</v>
      </c>
      <c r="E280" s="205" t="s">
        <v>133</v>
      </c>
    </row>
    <row r="281" spans="1:5" ht="22.5" customHeight="1" x14ac:dyDescent="0.2">
      <c r="A281" s="132">
        <v>46177</v>
      </c>
      <c r="B281" s="209" t="s">
        <v>194</v>
      </c>
      <c r="C281" s="209" t="s">
        <v>193</v>
      </c>
      <c r="D281" s="209" t="s">
        <v>556</v>
      </c>
      <c r="E281" s="210" t="s">
        <v>129</v>
      </c>
    </row>
    <row r="282" spans="1:5" ht="22.5" customHeight="1" x14ac:dyDescent="0.2">
      <c r="A282" s="132">
        <v>46177</v>
      </c>
      <c r="B282" s="209" t="s">
        <v>194</v>
      </c>
      <c r="C282" s="209" t="s">
        <v>297</v>
      </c>
      <c r="D282" s="209" t="s">
        <v>380</v>
      </c>
      <c r="E282" s="210" t="s">
        <v>197</v>
      </c>
    </row>
    <row r="283" spans="1:5" ht="22.5" customHeight="1" x14ac:dyDescent="0.2">
      <c r="A283" s="125">
        <v>46177</v>
      </c>
      <c r="B283" s="199" t="s">
        <v>128</v>
      </c>
      <c r="C283" s="199" t="s">
        <v>127</v>
      </c>
      <c r="D283" s="199" t="s">
        <v>185</v>
      </c>
      <c r="E283" s="200" t="s">
        <v>129</v>
      </c>
    </row>
    <row r="284" spans="1:5" ht="22.5" customHeight="1" x14ac:dyDescent="0.2">
      <c r="A284" s="128">
        <v>46178</v>
      </c>
      <c r="B284" s="204" t="s">
        <v>3</v>
      </c>
      <c r="C284" s="204" t="s">
        <v>225</v>
      </c>
      <c r="D284" s="204" t="s">
        <v>137</v>
      </c>
      <c r="E284" s="205" t="s">
        <v>133</v>
      </c>
    </row>
    <row r="285" spans="1:5" ht="22.5" customHeight="1" x14ac:dyDescent="0.2">
      <c r="A285" s="132">
        <v>46178</v>
      </c>
      <c r="B285" s="209" t="s">
        <v>194</v>
      </c>
      <c r="C285" s="209" t="s">
        <v>193</v>
      </c>
      <c r="D285" s="209" t="s">
        <v>556</v>
      </c>
      <c r="E285" s="210" t="s">
        <v>129</v>
      </c>
    </row>
    <row r="286" spans="1:5" ht="22.5" customHeight="1" x14ac:dyDescent="0.2">
      <c r="A286" s="132">
        <v>46178</v>
      </c>
      <c r="B286" s="209" t="s">
        <v>194</v>
      </c>
      <c r="C286" s="209" t="s">
        <v>297</v>
      </c>
      <c r="D286" s="209" t="s">
        <v>380</v>
      </c>
      <c r="E286" s="210" t="s">
        <v>197</v>
      </c>
    </row>
    <row r="287" spans="1:5" ht="22.5" customHeight="1" x14ac:dyDescent="0.2">
      <c r="A287" s="129">
        <v>46181</v>
      </c>
      <c r="B287" s="206" t="s">
        <v>194</v>
      </c>
      <c r="C287" s="206" t="s">
        <v>192</v>
      </c>
      <c r="D287" s="206" t="s">
        <v>348</v>
      </c>
      <c r="E287" s="264" t="s">
        <v>129</v>
      </c>
    </row>
    <row r="288" spans="1:5" ht="22.5" customHeight="1" x14ac:dyDescent="0.2">
      <c r="A288" s="132">
        <v>46181</v>
      </c>
      <c r="B288" s="209" t="s">
        <v>194</v>
      </c>
      <c r="C288" s="209" t="s">
        <v>297</v>
      </c>
      <c r="D288" s="209" t="s">
        <v>381</v>
      </c>
      <c r="E288" s="210" t="s">
        <v>197</v>
      </c>
    </row>
    <row r="289" spans="1:5" ht="22.5" customHeight="1" x14ac:dyDescent="0.2">
      <c r="A289" s="124">
        <v>46181</v>
      </c>
      <c r="B289" s="197" t="s">
        <v>128</v>
      </c>
      <c r="C289" s="197" t="s">
        <v>143</v>
      </c>
      <c r="D289" s="197" t="s">
        <v>348</v>
      </c>
      <c r="E289" s="198" t="s">
        <v>145</v>
      </c>
    </row>
    <row r="290" spans="1:5" ht="22.5" customHeight="1" x14ac:dyDescent="0.2">
      <c r="A290" s="129">
        <v>46184</v>
      </c>
      <c r="B290" s="206" t="s">
        <v>194</v>
      </c>
      <c r="C290" s="206" t="s">
        <v>192</v>
      </c>
      <c r="D290" s="206" t="s">
        <v>562</v>
      </c>
      <c r="E290" s="265" t="s">
        <v>145</v>
      </c>
    </row>
    <row r="291" spans="1:5" ht="22.5" customHeight="1" x14ac:dyDescent="0.2">
      <c r="A291" s="129">
        <v>46184</v>
      </c>
      <c r="B291" s="206" t="s">
        <v>194</v>
      </c>
      <c r="C291" s="206" t="s">
        <v>192</v>
      </c>
      <c r="D291" s="206" t="s">
        <v>361</v>
      </c>
      <c r="E291" s="265" t="s">
        <v>145</v>
      </c>
    </row>
    <row r="292" spans="1:5" ht="22.5" customHeight="1" x14ac:dyDescent="0.2">
      <c r="A292" s="132">
        <v>46184</v>
      </c>
      <c r="B292" s="209" t="s">
        <v>194</v>
      </c>
      <c r="C292" s="209" t="s">
        <v>297</v>
      </c>
      <c r="D292" s="209" t="s">
        <v>563</v>
      </c>
      <c r="E292" s="210" t="s">
        <v>145</v>
      </c>
    </row>
    <row r="293" spans="1:5" ht="22.5" customHeight="1" x14ac:dyDescent="0.2">
      <c r="A293" s="132">
        <v>46184</v>
      </c>
      <c r="B293" s="209" t="s">
        <v>194</v>
      </c>
      <c r="C293" s="209" t="s">
        <v>297</v>
      </c>
      <c r="D293" s="209" t="s">
        <v>524</v>
      </c>
      <c r="E293" s="210" t="s">
        <v>145</v>
      </c>
    </row>
    <row r="294" spans="1:5" ht="22.5" customHeight="1" x14ac:dyDescent="0.2">
      <c r="A294" s="124">
        <v>46184</v>
      </c>
      <c r="B294" s="197" t="s">
        <v>128</v>
      </c>
      <c r="C294" s="197" t="s">
        <v>143</v>
      </c>
      <c r="D294" s="197" t="s">
        <v>410</v>
      </c>
      <c r="E294" s="198" t="s">
        <v>145</v>
      </c>
    </row>
    <row r="295" spans="1:5" ht="25.5" customHeight="1" x14ac:dyDescent="0.2">
      <c r="A295" s="124">
        <v>46184</v>
      </c>
      <c r="B295" s="197" t="s">
        <v>128</v>
      </c>
      <c r="C295" s="197" t="s">
        <v>143</v>
      </c>
      <c r="D295" s="197" t="s">
        <v>411</v>
      </c>
      <c r="E295" s="198" t="s">
        <v>145</v>
      </c>
    </row>
    <row r="296" spans="1:5" ht="22.5" customHeight="1" x14ac:dyDescent="0.2">
      <c r="A296" s="261">
        <v>46188</v>
      </c>
      <c r="B296" s="262" t="s">
        <v>3</v>
      </c>
      <c r="C296" s="262" t="s">
        <v>233</v>
      </c>
      <c r="D296" s="262" t="s">
        <v>566</v>
      </c>
      <c r="E296" s="263" t="s">
        <v>133</v>
      </c>
    </row>
    <row r="297" spans="1:5" ht="22.5" customHeight="1" x14ac:dyDescent="0.2">
      <c r="A297" s="128">
        <v>46188</v>
      </c>
      <c r="B297" s="204" t="s">
        <v>3</v>
      </c>
      <c r="C297" s="204" t="s">
        <v>225</v>
      </c>
      <c r="D297" s="204" t="s">
        <v>159</v>
      </c>
      <c r="E297" s="205" t="s">
        <v>133</v>
      </c>
    </row>
    <row r="298" spans="1:5" ht="22.5" customHeight="1" x14ac:dyDescent="0.2">
      <c r="A298" s="129">
        <v>46188</v>
      </c>
      <c r="B298" s="206" t="s">
        <v>194</v>
      </c>
      <c r="C298" s="206" t="s">
        <v>192</v>
      </c>
      <c r="D298" s="206" t="s">
        <v>304</v>
      </c>
      <c r="E298" s="264" t="s">
        <v>129</v>
      </c>
    </row>
    <row r="299" spans="1:5" ht="22.5" customHeight="1" x14ac:dyDescent="0.2">
      <c r="A299" s="129">
        <v>46188</v>
      </c>
      <c r="B299" s="206" t="s">
        <v>194</v>
      </c>
      <c r="C299" s="206" t="s">
        <v>192</v>
      </c>
      <c r="D299" s="206" t="s">
        <v>349</v>
      </c>
      <c r="E299" s="264" t="s">
        <v>129</v>
      </c>
    </row>
    <row r="300" spans="1:5" ht="22.5" customHeight="1" x14ac:dyDescent="0.2">
      <c r="A300" s="129">
        <v>46188</v>
      </c>
      <c r="B300" s="206" t="s">
        <v>194</v>
      </c>
      <c r="C300" s="206" t="s">
        <v>192</v>
      </c>
      <c r="D300" s="206" t="s">
        <v>350</v>
      </c>
      <c r="E300" s="264" t="s">
        <v>197</v>
      </c>
    </row>
    <row r="301" spans="1:5" ht="22.5" customHeight="1" x14ac:dyDescent="0.2">
      <c r="A301" s="132">
        <v>46188</v>
      </c>
      <c r="B301" s="209" t="s">
        <v>194</v>
      </c>
      <c r="C301" s="209" t="s">
        <v>297</v>
      </c>
      <c r="D301" s="209" t="s">
        <v>382</v>
      </c>
      <c r="E301" s="210" t="s">
        <v>197</v>
      </c>
    </row>
    <row r="302" spans="1:5" ht="22.5" customHeight="1" x14ac:dyDescent="0.2">
      <c r="A302" s="132">
        <v>46188</v>
      </c>
      <c r="B302" s="209" t="s">
        <v>194</v>
      </c>
      <c r="C302" s="209" t="s">
        <v>297</v>
      </c>
      <c r="D302" s="209" t="s">
        <v>383</v>
      </c>
      <c r="E302" s="210" t="s">
        <v>145</v>
      </c>
    </row>
    <row r="303" spans="1:5" ht="22.15" customHeight="1" x14ac:dyDescent="0.2">
      <c r="A303" s="123">
        <v>46188</v>
      </c>
      <c r="B303" s="195" t="s">
        <v>128</v>
      </c>
      <c r="C303" s="195" t="s">
        <v>132</v>
      </c>
      <c r="D303" s="195" t="s">
        <v>178</v>
      </c>
      <c r="E303" s="196" t="s">
        <v>133</v>
      </c>
    </row>
    <row r="304" spans="1:5" ht="22.5" customHeight="1" x14ac:dyDescent="0.2">
      <c r="A304" s="124">
        <v>46188</v>
      </c>
      <c r="B304" s="197" t="s">
        <v>128</v>
      </c>
      <c r="C304" s="197" t="s">
        <v>143</v>
      </c>
      <c r="D304" s="197" t="s">
        <v>427</v>
      </c>
      <c r="E304" s="198" t="s">
        <v>129</v>
      </c>
    </row>
    <row r="305" spans="1:51" ht="22.5" customHeight="1" x14ac:dyDescent="0.2">
      <c r="A305" s="124">
        <v>46188</v>
      </c>
      <c r="B305" s="197" t="s">
        <v>128</v>
      </c>
      <c r="C305" s="197" t="s">
        <v>143</v>
      </c>
      <c r="D305" s="197" t="s">
        <v>146</v>
      </c>
      <c r="E305" s="198" t="s">
        <v>129</v>
      </c>
    </row>
    <row r="306" spans="1:51" ht="22.5" customHeight="1" x14ac:dyDescent="0.2">
      <c r="A306" s="124">
        <v>46188</v>
      </c>
      <c r="B306" s="197" t="s">
        <v>128</v>
      </c>
      <c r="C306" s="197" t="s">
        <v>143</v>
      </c>
      <c r="D306" s="197" t="s">
        <v>412</v>
      </c>
      <c r="E306" s="198" t="s">
        <v>145</v>
      </c>
    </row>
    <row r="307" spans="1:51" ht="22.5" customHeight="1" x14ac:dyDescent="0.2">
      <c r="A307" s="128">
        <v>46189</v>
      </c>
      <c r="B307" s="204" t="s">
        <v>3</v>
      </c>
      <c r="C307" s="204" t="s">
        <v>225</v>
      </c>
      <c r="D307" s="204" t="s">
        <v>159</v>
      </c>
      <c r="E307" s="205" t="s">
        <v>133</v>
      </c>
    </row>
    <row r="308" spans="1:51" ht="22.5" customHeight="1" x14ac:dyDescent="0.2">
      <c r="A308" s="129">
        <v>46189</v>
      </c>
      <c r="B308" s="206" t="s">
        <v>194</v>
      </c>
      <c r="C308" s="206" t="s">
        <v>192</v>
      </c>
      <c r="D308" s="206" t="s">
        <v>349</v>
      </c>
      <c r="E308" s="264" t="s">
        <v>129</v>
      </c>
    </row>
    <row r="309" spans="1:51" ht="22.5" customHeight="1" x14ac:dyDescent="0.2">
      <c r="A309" s="129">
        <v>46189</v>
      </c>
      <c r="B309" s="206" t="s">
        <v>194</v>
      </c>
      <c r="C309" s="206" t="s">
        <v>192</v>
      </c>
      <c r="D309" s="206" t="s">
        <v>351</v>
      </c>
      <c r="E309" s="264" t="s">
        <v>197</v>
      </c>
    </row>
    <row r="310" spans="1:51" ht="22.5" customHeight="1" x14ac:dyDescent="0.2">
      <c r="A310" s="132">
        <v>46189</v>
      </c>
      <c r="B310" s="209" t="s">
        <v>194</v>
      </c>
      <c r="C310" s="209" t="s">
        <v>297</v>
      </c>
      <c r="D310" s="209" t="s">
        <v>382</v>
      </c>
      <c r="E310" s="210" t="s">
        <v>197</v>
      </c>
    </row>
    <row r="311" spans="1:51" ht="22.5" customHeight="1" x14ac:dyDescent="0.2">
      <c r="A311" s="132">
        <v>46189</v>
      </c>
      <c r="B311" s="209" t="s">
        <v>194</v>
      </c>
      <c r="C311" s="209" t="s">
        <v>297</v>
      </c>
      <c r="D311" s="209" t="s">
        <v>383</v>
      </c>
      <c r="E311" s="210" t="s">
        <v>145</v>
      </c>
    </row>
    <row r="312" spans="1:51" ht="22.5" customHeight="1" x14ac:dyDescent="0.2">
      <c r="A312" s="124">
        <v>46189</v>
      </c>
      <c r="B312" s="197" t="s">
        <v>128</v>
      </c>
      <c r="C312" s="197" t="s">
        <v>143</v>
      </c>
      <c r="D312" s="197" t="s">
        <v>412</v>
      </c>
      <c r="E312" s="198" t="s">
        <v>145</v>
      </c>
    </row>
    <row r="313" spans="1:51" ht="22.5" customHeight="1" x14ac:dyDescent="0.2">
      <c r="A313" s="128">
        <v>46190</v>
      </c>
      <c r="B313" s="204" t="s">
        <v>3</v>
      </c>
      <c r="C313" s="204" t="s">
        <v>225</v>
      </c>
      <c r="D313" s="204" t="s">
        <v>159</v>
      </c>
      <c r="E313" s="205" t="s">
        <v>133</v>
      </c>
    </row>
    <row r="314" spans="1:51" s="130" customFormat="1" ht="22.5" customHeight="1" x14ac:dyDescent="0.2">
      <c r="A314" s="129">
        <v>46190</v>
      </c>
      <c r="B314" s="206" t="s">
        <v>194</v>
      </c>
      <c r="C314" s="206" t="s">
        <v>192</v>
      </c>
      <c r="D314" s="206" t="s">
        <v>349</v>
      </c>
      <c r="E314" s="264" t="s">
        <v>129</v>
      </c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</row>
    <row r="315" spans="1:51" s="130" customFormat="1" ht="22.5" customHeight="1" x14ac:dyDescent="0.2">
      <c r="A315" s="129">
        <v>46190</v>
      </c>
      <c r="B315" s="206" t="s">
        <v>194</v>
      </c>
      <c r="C315" s="206" t="s">
        <v>192</v>
      </c>
      <c r="D315" s="206" t="s">
        <v>352</v>
      </c>
      <c r="E315" s="264" t="s">
        <v>197</v>
      </c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</row>
    <row r="316" spans="1:51" s="130" customFormat="1" ht="22.5" customHeight="1" x14ac:dyDescent="0.2">
      <c r="A316" s="132">
        <v>46190</v>
      </c>
      <c r="B316" s="209" t="s">
        <v>194</v>
      </c>
      <c r="C316" s="209" t="s">
        <v>297</v>
      </c>
      <c r="D316" s="209" t="s">
        <v>382</v>
      </c>
      <c r="E316" s="210" t="s">
        <v>197</v>
      </c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</row>
    <row r="317" spans="1:51" s="130" customFormat="1" ht="22.5" customHeight="1" x14ac:dyDescent="0.2">
      <c r="A317" s="132">
        <v>46190</v>
      </c>
      <c r="B317" s="209" t="s">
        <v>194</v>
      </c>
      <c r="C317" s="209" t="s">
        <v>297</v>
      </c>
      <c r="D317" s="209" t="s">
        <v>383</v>
      </c>
      <c r="E317" s="210" t="s">
        <v>145</v>
      </c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</row>
    <row r="318" spans="1:51" s="130" customFormat="1" ht="22.5" customHeight="1" x14ac:dyDescent="0.2">
      <c r="A318" s="124">
        <v>46190</v>
      </c>
      <c r="B318" s="197" t="s">
        <v>128</v>
      </c>
      <c r="C318" s="197" t="s">
        <v>143</v>
      </c>
      <c r="D318" s="197" t="s">
        <v>412</v>
      </c>
      <c r="E318" s="198" t="s">
        <v>145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</row>
    <row r="319" spans="1:51" s="130" customFormat="1" ht="22.5" customHeight="1" x14ac:dyDescent="0.2">
      <c r="A319" s="124">
        <v>46190</v>
      </c>
      <c r="B319" s="197" t="s">
        <v>128</v>
      </c>
      <c r="C319" s="197" t="s">
        <v>143</v>
      </c>
      <c r="D319" s="197" t="s">
        <v>414</v>
      </c>
      <c r="E319" s="198" t="s">
        <v>129</v>
      </c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</row>
    <row r="320" spans="1:51" s="130" customFormat="1" ht="22.5" customHeight="1" x14ac:dyDescent="0.2">
      <c r="A320" s="128">
        <v>46191</v>
      </c>
      <c r="B320" s="204" t="s">
        <v>3</v>
      </c>
      <c r="C320" s="204" t="s">
        <v>225</v>
      </c>
      <c r="D320" s="204" t="s">
        <v>159</v>
      </c>
      <c r="E320" s="205" t="s">
        <v>133</v>
      </c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</row>
    <row r="321" spans="1:51" s="130" customFormat="1" ht="22.5" customHeight="1" x14ac:dyDescent="0.2">
      <c r="A321" s="129">
        <v>46191</v>
      </c>
      <c r="B321" s="206" t="s">
        <v>194</v>
      </c>
      <c r="C321" s="206" t="s">
        <v>192</v>
      </c>
      <c r="D321" s="206" t="s">
        <v>349</v>
      </c>
      <c r="E321" s="264" t="s">
        <v>129</v>
      </c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</row>
    <row r="322" spans="1:51" ht="22.5" customHeight="1" x14ac:dyDescent="0.2">
      <c r="A322" s="129">
        <v>46191</v>
      </c>
      <c r="B322" s="206" t="s">
        <v>194</v>
      </c>
      <c r="C322" s="206" t="s">
        <v>192</v>
      </c>
      <c r="D322" s="206" t="s">
        <v>353</v>
      </c>
      <c r="E322" s="264" t="s">
        <v>197</v>
      </c>
    </row>
    <row r="323" spans="1:51" s="130" customFormat="1" ht="22.5" customHeight="1" x14ac:dyDescent="0.2">
      <c r="A323" s="132">
        <v>46191</v>
      </c>
      <c r="B323" s="209" t="s">
        <v>194</v>
      </c>
      <c r="C323" s="209" t="s">
        <v>297</v>
      </c>
      <c r="D323" s="209" t="s">
        <v>382</v>
      </c>
      <c r="E323" s="210" t="s">
        <v>197</v>
      </c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</row>
    <row r="324" spans="1:51" s="130" customFormat="1" ht="22.5" customHeight="1" x14ac:dyDescent="0.2">
      <c r="A324" s="132">
        <v>46191</v>
      </c>
      <c r="B324" s="209" t="s">
        <v>194</v>
      </c>
      <c r="C324" s="209" t="s">
        <v>297</v>
      </c>
      <c r="D324" s="209" t="s">
        <v>383</v>
      </c>
      <c r="E324" s="210" t="s">
        <v>145</v>
      </c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</row>
    <row r="325" spans="1:51" s="130" customFormat="1" ht="22.5" customHeight="1" x14ac:dyDescent="0.2">
      <c r="A325" s="123">
        <v>46191</v>
      </c>
      <c r="B325" s="195" t="s">
        <v>128</v>
      </c>
      <c r="C325" s="195" t="s">
        <v>132</v>
      </c>
      <c r="D325" s="195" t="s">
        <v>393</v>
      </c>
      <c r="E325" s="196" t="s">
        <v>133</v>
      </c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</row>
    <row r="326" spans="1:51" s="130" customFormat="1" ht="22.5" customHeight="1" x14ac:dyDescent="0.2">
      <c r="A326" s="123">
        <v>46191</v>
      </c>
      <c r="B326" s="195" t="s">
        <v>128</v>
      </c>
      <c r="C326" s="195" t="s">
        <v>132</v>
      </c>
      <c r="D326" s="195" t="s">
        <v>179</v>
      </c>
      <c r="E326" s="196" t="s">
        <v>133</v>
      </c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</row>
    <row r="327" spans="1:51" s="130" customFormat="1" ht="22.5" customHeight="1" x14ac:dyDescent="0.2">
      <c r="A327" s="124">
        <v>46191</v>
      </c>
      <c r="B327" s="197" t="s">
        <v>128</v>
      </c>
      <c r="C327" s="197" t="s">
        <v>143</v>
      </c>
      <c r="D327" s="197" t="s">
        <v>412</v>
      </c>
      <c r="E327" s="198" t="s">
        <v>145</v>
      </c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</row>
    <row r="328" spans="1:51" s="130" customFormat="1" ht="22.5" customHeight="1" x14ac:dyDescent="0.2">
      <c r="A328" s="128">
        <v>46192</v>
      </c>
      <c r="B328" s="204" t="s">
        <v>3</v>
      </c>
      <c r="C328" s="204" t="s">
        <v>225</v>
      </c>
      <c r="D328" s="204" t="s">
        <v>159</v>
      </c>
      <c r="E328" s="205" t="s">
        <v>133</v>
      </c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</row>
    <row r="329" spans="1:51" s="130" customFormat="1" ht="22.5" customHeight="1" x14ac:dyDescent="0.2">
      <c r="A329" s="129">
        <v>46192</v>
      </c>
      <c r="B329" s="206" t="s">
        <v>194</v>
      </c>
      <c r="C329" s="206" t="s">
        <v>192</v>
      </c>
      <c r="D329" s="206" t="s">
        <v>349</v>
      </c>
      <c r="E329" s="264" t="s">
        <v>129</v>
      </c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</row>
    <row r="330" spans="1:51" s="130" customFormat="1" ht="22.5" customHeight="1" x14ac:dyDescent="0.2">
      <c r="A330" s="129">
        <v>46192</v>
      </c>
      <c r="B330" s="206" t="s">
        <v>194</v>
      </c>
      <c r="C330" s="206" t="s">
        <v>192</v>
      </c>
      <c r="D330" s="206" t="s">
        <v>354</v>
      </c>
      <c r="E330" s="264" t="s">
        <v>197</v>
      </c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</row>
    <row r="331" spans="1:51" s="130" customFormat="1" ht="22.5" customHeight="1" x14ac:dyDescent="0.2">
      <c r="A331" s="132">
        <v>46192</v>
      </c>
      <c r="B331" s="209" t="s">
        <v>194</v>
      </c>
      <c r="C331" s="209" t="s">
        <v>297</v>
      </c>
      <c r="D331" s="209" t="s">
        <v>382</v>
      </c>
      <c r="E331" s="210" t="s">
        <v>197</v>
      </c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</row>
    <row r="332" spans="1:51" ht="22.5" customHeight="1" x14ac:dyDescent="0.2">
      <c r="A332" s="132">
        <v>46192</v>
      </c>
      <c r="B332" s="209" t="s">
        <v>194</v>
      </c>
      <c r="C332" s="209" t="s">
        <v>297</v>
      </c>
      <c r="D332" s="209" t="s">
        <v>383</v>
      </c>
      <c r="E332" s="210" t="s">
        <v>145</v>
      </c>
    </row>
    <row r="333" spans="1:51" ht="22.5" customHeight="1" x14ac:dyDescent="0.2">
      <c r="A333" s="124">
        <v>46192</v>
      </c>
      <c r="B333" s="197" t="s">
        <v>128</v>
      </c>
      <c r="C333" s="197" t="s">
        <v>143</v>
      </c>
      <c r="D333" s="197" t="s">
        <v>412</v>
      </c>
      <c r="E333" s="198" t="s">
        <v>145</v>
      </c>
    </row>
    <row r="334" spans="1:51" ht="22.5" customHeight="1" x14ac:dyDescent="0.2">
      <c r="A334" s="126">
        <v>46195</v>
      </c>
      <c r="B334" s="201" t="s">
        <v>3</v>
      </c>
      <c r="C334" s="201" t="s">
        <v>203</v>
      </c>
      <c r="D334" s="201" t="s">
        <v>159</v>
      </c>
      <c r="E334" s="202" t="s">
        <v>133</v>
      </c>
    </row>
    <row r="335" spans="1:51" ht="22.5" customHeight="1" x14ac:dyDescent="0.2">
      <c r="A335" s="127">
        <v>46195</v>
      </c>
      <c r="B335" s="203" t="s">
        <v>3</v>
      </c>
      <c r="C335" s="203" t="s">
        <v>161</v>
      </c>
      <c r="D335" s="203" t="s">
        <v>159</v>
      </c>
      <c r="E335" s="266" t="s">
        <v>133</v>
      </c>
    </row>
    <row r="336" spans="1:51" ht="22.5" customHeight="1" x14ac:dyDescent="0.2">
      <c r="A336" s="343">
        <v>46195</v>
      </c>
      <c r="B336" s="344" t="s">
        <v>3</v>
      </c>
      <c r="C336" s="344" t="s">
        <v>225</v>
      </c>
      <c r="D336" s="344" t="s">
        <v>184</v>
      </c>
      <c r="E336" s="345" t="s">
        <v>133</v>
      </c>
    </row>
    <row r="337" spans="1:5" ht="22.5" customHeight="1" x14ac:dyDescent="0.2">
      <c r="A337" s="129">
        <v>46195</v>
      </c>
      <c r="B337" s="206" t="s">
        <v>194</v>
      </c>
      <c r="C337" s="206" t="s">
        <v>192</v>
      </c>
      <c r="D337" s="206" t="s">
        <v>363</v>
      </c>
      <c r="E337" s="265" t="s">
        <v>145</v>
      </c>
    </row>
    <row r="338" spans="1:5" ht="22.5" customHeight="1" x14ac:dyDescent="0.2">
      <c r="A338" s="129">
        <v>46195</v>
      </c>
      <c r="B338" s="206" t="s">
        <v>194</v>
      </c>
      <c r="C338" s="206" t="s">
        <v>192</v>
      </c>
      <c r="D338" s="206" t="s">
        <v>364</v>
      </c>
      <c r="E338" s="265" t="s">
        <v>145</v>
      </c>
    </row>
    <row r="339" spans="1:5" ht="22.5" customHeight="1" x14ac:dyDescent="0.2">
      <c r="A339" s="132">
        <v>46195</v>
      </c>
      <c r="B339" s="209" t="s">
        <v>194</v>
      </c>
      <c r="C339" s="209" t="s">
        <v>297</v>
      </c>
      <c r="D339" s="209" t="s">
        <v>384</v>
      </c>
      <c r="E339" s="210" t="s">
        <v>145</v>
      </c>
    </row>
    <row r="340" spans="1:5" ht="22.5" customHeight="1" x14ac:dyDescent="0.2">
      <c r="A340" s="132">
        <v>46195</v>
      </c>
      <c r="B340" s="209" t="s">
        <v>194</v>
      </c>
      <c r="C340" s="209" t="s">
        <v>297</v>
      </c>
      <c r="D340" s="209" t="s">
        <v>385</v>
      </c>
      <c r="E340" s="210" t="s">
        <v>145</v>
      </c>
    </row>
    <row r="341" spans="1:5" ht="22.5" customHeight="1" x14ac:dyDescent="0.2">
      <c r="A341" s="132">
        <v>46195</v>
      </c>
      <c r="B341" s="209" t="s">
        <v>194</v>
      </c>
      <c r="C341" s="209" t="s">
        <v>193</v>
      </c>
      <c r="D341" s="209" t="s">
        <v>575</v>
      </c>
      <c r="E341" s="210" t="s">
        <v>129</v>
      </c>
    </row>
    <row r="342" spans="1:5" ht="22.5" customHeight="1" x14ac:dyDescent="0.2">
      <c r="A342" s="132">
        <v>46195</v>
      </c>
      <c r="B342" s="209" t="s">
        <v>194</v>
      </c>
      <c r="C342" s="209" t="s">
        <v>297</v>
      </c>
      <c r="D342" s="209" t="s">
        <v>576</v>
      </c>
      <c r="E342" s="210" t="s">
        <v>197</v>
      </c>
    </row>
    <row r="343" spans="1:5" ht="22.5" customHeight="1" x14ac:dyDescent="0.2">
      <c r="A343" s="124">
        <v>46195</v>
      </c>
      <c r="B343" s="197" t="s">
        <v>128</v>
      </c>
      <c r="C343" s="197" t="s">
        <v>143</v>
      </c>
      <c r="D343" s="197" t="s">
        <v>415</v>
      </c>
      <c r="E343" s="198" t="s">
        <v>145</v>
      </c>
    </row>
    <row r="344" spans="1:5" ht="22.5" customHeight="1" x14ac:dyDescent="0.2">
      <c r="A344" s="124">
        <v>46195</v>
      </c>
      <c r="B344" s="197" t="s">
        <v>128</v>
      </c>
      <c r="C344" s="197" t="s">
        <v>143</v>
      </c>
      <c r="D344" s="197" t="s">
        <v>416</v>
      </c>
      <c r="E344" s="198" t="s">
        <v>145</v>
      </c>
    </row>
    <row r="345" spans="1:5" ht="22.5" customHeight="1" x14ac:dyDescent="0.2">
      <c r="A345" s="125">
        <v>46195</v>
      </c>
      <c r="B345" s="199" t="s">
        <v>128</v>
      </c>
      <c r="C345" s="199" t="s">
        <v>127</v>
      </c>
      <c r="D345" s="199" t="s">
        <v>184</v>
      </c>
      <c r="E345" s="200" t="s">
        <v>129</v>
      </c>
    </row>
    <row r="346" spans="1:5" ht="22.5" customHeight="1" x14ac:dyDescent="0.2">
      <c r="A346" s="126">
        <v>46196</v>
      </c>
      <c r="B346" s="201" t="s">
        <v>3</v>
      </c>
      <c r="C346" s="201" t="s">
        <v>203</v>
      </c>
      <c r="D346" s="201" t="s">
        <v>159</v>
      </c>
      <c r="E346" s="202" t="s">
        <v>133</v>
      </c>
    </row>
    <row r="347" spans="1:5" ht="22.5" customHeight="1" x14ac:dyDescent="0.2">
      <c r="A347" s="127">
        <v>46196</v>
      </c>
      <c r="B347" s="203" t="s">
        <v>3</v>
      </c>
      <c r="C347" s="203" t="s">
        <v>161</v>
      </c>
      <c r="D347" s="203" t="s">
        <v>159</v>
      </c>
      <c r="E347" s="266" t="s">
        <v>133</v>
      </c>
    </row>
    <row r="348" spans="1:5" ht="22.5" customHeight="1" x14ac:dyDescent="0.2">
      <c r="A348" s="126">
        <v>46197</v>
      </c>
      <c r="B348" s="201" t="s">
        <v>3</v>
      </c>
      <c r="C348" s="201" t="s">
        <v>203</v>
      </c>
      <c r="D348" s="201" t="s">
        <v>159</v>
      </c>
      <c r="E348" s="202" t="s">
        <v>133</v>
      </c>
    </row>
    <row r="349" spans="1:5" ht="22.5" customHeight="1" x14ac:dyDescent="0.2">
      <c r="A349" s="127">
        <v>46197</v>
      </c>
      <c r="B349" s="203" t="s">
        <v>3</v>
      </c>
      <c r="C349" s="203" t="s">
        <v>161</v>
      </c>
      <c r="D349" s="203" t="s">
        <v>159</v>
      </c>
      <c r="E349" s="266" t="s">
        <v>133</v>
      </c>
    </row>
    <row r="350" spans="1:5" ht="22.5" customHeight="1" x14ac:dyDescent="0.2">
      <c r="A350" s="126">
        <v>46198</v>
      </c>
      <c r="B350" s="201" t="s">
        <v>3</v>
      </c>
      <c r="C350" s="201" t="s">
        <v>203</v>
      </c>
      <c r="D350" s="201" t="s">
        <v>159</v>
      </c>
      <c r="E350" s="202" t="s">
        <v>133</v>
      </c>
    </row>
    <row r="351" spans="1:5" ht="22.5" customHeight="1" x14ac:dyDescent="0.2">
      <c r="A351" s="127">
        <v>46198</v>
      </c>
      <c r="B351" s="203" t="s">
        <v>3</v>
      </c>
      <c r="C351" s="203" t="s">
        <v>161</v>
      </c>
      <c r="D351" s="203" t="s">
        <v>159</v>
      </c>
      <c r="E351" s="266" t="s">
        <v>133</v>
      </c>
    </row>
    <row r="352" spans="1:5" ht="22.5" customHeight="1" x14ac:dyDescent="0.2">
      <c r="A352" s="124">
        <v>46198</v>
      </c>
      <c r="B352" s="197" t="s">
        <v>128</v>
      </c>
      <c r="C352" s="197" t="s">
        <v>143</v>
      </c>
      <c r="D352" s="197" t="s">
        <v>417</v>
      </c>
      <c r="E352" s="198" t="s">
        <v>129</v>
      </c>
    </row>
    <row r="353" spans="1:5" ht="22.5" customHeight="1" x14ac:dyDescent="0.2">
      <c r="A353" s="124">
        <v>46198</v>
      </c>
      <c r="B353" s="197" t="s">
        <v>128</v>
      </c>
      <c r="C353" s="197" t="s">
        <v>143</v>
      </c>
      <c r="D353" s="197" t="s">
        <v>413</v>
      </c>
      <c r="E353" s="198" t="s">
        <v>129</v>
      </c>
    </row>
    <row r="354" spans="1:5" ht="22.5" customHeight="1" x14ac:dyDescent="0.2">
      <c r="A354" s="126">
        <v>46199</v>
      </c>
      <c r="B354" s="201" t="s">
        <v>3</v>
      </c>
      <c r="C354" s="201" t="s">
        <v>203</v>
      </c>
      <c r="D354" s="201" t="s">
        <v>159</v>
      </c>
      <c r="E354" s="202" t="s">
        <v>133</v>
      </c>
    </row>
    <row r="355" spans="1:5" ht="22.5" customHeight="1" x14ac:dyDescent="0.2">
      <c r="A355" s="127">
        <v>46199</v>
      </c>
      <c r="B355" s="203" t="s">
        <v>3</v>
      </c>
      <c r="C355" s="203" t="s">
        <v>161</v>
      </c>
      <c r="D355" s="203" t="s">
        <v>159</v>
      </c>
      <c r="E355" s="266" t="s">
        <v>133</v>
      </c>
    </row>
    <row r="356" spans="1:5" ht="22.5" customHeight="1" x14ac:dyDescent="0.2">
      <c r="A356" s="128">
        <v>46209</v>
      </c>
      <c r="B356" s="204" t="s">
        <v>3</v>
      </c>
      <c r="C356" s="204" t="s">
        <v>225</v>
      </c>
      <c r="D356" s="204" t="s">
        <v>160</v>
      </c>
      <c r="E356" s="205" t="s">
        <v>133</v>
      </c>
    </row>
    <row r="357" spans="1:5" ht="22.5" customHeight="1" x14ac:dyDescent="0.2">
      <c r="A357" s="129">
        <v>46209</v>
      </c>
      <c r="B357" s="206" t="s">
        <v>194</v>
      </c>
      <c r="C357" s="206" t="s">
        <v>192</v>
      </c>
      <c r="D357" s="206" t="s">
        <v>365</v>
      </c>
      <c r="E357" s="264" t="s">
        <v>197</v>
      </c>
    </row>
    <row r="358" spans="1:5" ht="22.5" customHeight="1" x14ac:dyDescent="0.2">
      <c r="A358" s="132">
        <v>46209</v>
      </c>
      <c r="B358" s="209" t="s">
        <v>194</v>
      </c>
      <c r="C358" s="209" t="s">
        <v>297</v>
      </c>
      <c r="D358" s="209" t="s">
        <v>386</v>
      </c>
      <c r="E358" s="210" t="s">
        <v>145</v>
      </c>
    </row>
    <row r="359" spans="1:5" ht="22.5" customHeight="1" x14ac:dyDescent="0.2">
      <c r="A359" s="123">
        <v>46209</v>
      </c>
      <c r="B359" s="195" t="s">
        <v>128</v>
      </c>
      <c r="C359" s="195" t="s">
        <v>132</v>
      </c>
      <c r="D359" s="195" t="s">
        <v>140</v>
      </c>
      <c r="E359" s="196" t="s">
        <v>133</v>
      </c>
    </row>
    <row r="360" spans="1:5" ht="22.5" customHeight="1" x14ac:dyDescent="0.2">
      <c r="A360" s="123">
        <v>46210</v>
      </c>
      <c r="B360" s="195" t="s">
        <v>128</v>
      </c>
      <c r="C360" s="195" t="s">
        <v>132</v>
      </c>
      <c r="D360" s="195" t="s">
        <v>140</v>
      </c>
      <c r="E360" s="196" t="s">
        <v>133</v>
      </c>
    </row>
    <row r="361" spans="1:5" ht="22.5" customHeight="1" x14ac:dyDescent="0.2">
      <c r="A361" s="123">
        <v>46211</v>
      </c>
      <c r="B361" s="195" t="s">
        <v>128</v>
      </c>
      <c r="C361" s="195" t="s">
        <v>132</v>
      </c>
      <c r="D361" s="195" t="s">
        <v>140</v>
      </c>
      <c r="E361" s="196" t="s">
        <v>133</v>
      </c>
    </row>
    <row r="362" spans="1:5" ht="22.5" customHeight="1" x14ac:dyDescent="0.2">
      <c r="A362" s="261">
        <v>46212</v>
      </c>
      <c r="B362" s="262" t="s">
        <v>3</v>
      </c>
      <c r="C362" s="262" t="s">
        <v>233</v>
      </c>
      <c r="D362" s="262" t="s">
        <v>196</v>
      </c>
      <c r="E362" s="263" t="s">
        <v>133</v>
      </c>
    </row>
    <row r="363" spans="1:5" ht="22.5" customHeight="1" x14ac:dyDescent="0.2">
      <c r="A363" s="123">
        <v>46212</v>
      </c>
      <c r="B363" s="195" t="s">
        <v>128</v>
      </c>
      <c r="C363" s="195" t="s">
        <v>132</v>
      </c>
      <c r="D363" s="195" t="s">
        <v>140</v>
      </c>
      <c r="E363" s="196" t="s">
        <v>133</v>
      </c>
    </row>
    <row r="364" spans="1:5" ht="22.5" customHeight="1" x14ac:dyDescent="0.2">
      <c r="A364" s="125">
        <v>46212</v>
      </c>
      <c r="B364" s="199" t="s">
        <v>128</v>
      </c>
      <c r="C364" s="199" t="s">
        <v>127</v>
      </c>
      <c r="D364" s="199" t="s">
        <v>440</v>
      </c>
      <c r="E364" s="200" t="s">
        <v>129</v>
      </c>
    </row>
    <row r="365" spans="1:5" ht="22.5" customHeight="1" x14ac:dyDescent="0.2">
      <c r="A365" s="126">
        <v>46213</v>
      </c>
      <c r="B365" s="201" t="s">
        <v>3</v>
      </c>
      <c r="C365" s="201" t="s">
        <v>203</v>
      </c>
      <c r="D365" s="201" t="s">
        <v>160</v>
      </c>
      <c r="E365" s="202" t="s">
        <v>133</v>
      </c>
    </row>
    <row r="366" spans="1:5" ht="22.5" customHeight="1" x14ac:dyDescent="0.2">
      <c r="A366" s="127">
        <v>46213</v>
      </c>
      <c r="B366" s="203" t="s">
        <v>3</v>
      </c>
      <c r="C366" s="203" t="s">
        <v>161</v>
      </c>
      <c r="D366" s="203" t="s">
        <v>160</v>
      </c>
      <c r="E366" s="266" t="s">
        <v>133</v>
      </c>
    </row>
    <row r="367" spans="1:5" ht="22.5" customHeight="1" x14ac:dyDescent="0.2">
      <c r="A367" s="129">
        <v>46213</v>
      </c>
      <c r="B367" s="206" t="s">
        <v>194</v>
      </c>
      <c r="C367" s="206" t="s">
        <v>192</v>
      </c>
      <c r="D367" s="206" t="s">
        <v>580</v>
      </c>
      <c r="E367" s="264" t="s">
        <v>129</v>
      </c>
    </row>
    <row r="368" spans="1:5" ht="22.5" customHeight="1" x14ac:dyDescent="0.2">
      <c r="A368" s="132">
        <v>46213</v>
      </c>
      <c r="B368" s="209" t="s">
        <v>194</v>
      </c>
      <c r="C368" s="209" t="s">
        <v>297</v>
      </c>
      <c r="D368" s="209" t="s">
        <v>581</v>
      </c>
      <c r="E368" s="210" t="s">
        <v>197</v>
      </c>
    </row>
    <row r="369" spans="1:5" ht="22.5" customHeight="1" x14ac:dyDescent="0.2">
      <c r="A369" s="123">
        <v>46213</v>
      </c>
      <c r="B369" s="195" t="s">
        <v>128</v>
      </c>
      <c r="C369" s="195" t="s">
        <v>132</v>
      </c>
      <c r="D369" s="195" t="s">
        <v>140</v>
      </c>
      <c r="E369" s="196" t="s">
        <v>133</v>
      </c>
    </row>
    <row r="370" spans="1:5" ht="22.5" customHeight="1" x14ac:dyDescent="0.2">
      <c r="A370" s="124">
        <v>46213</v>
      </c>
      <c r="B370" s="197" t="s">
        <v>128</v>
      </c>
      <c r="C370" s="197" t="s">
        <v>143</v>
      </c>
      <c r="D370" s="197" t="s">
        <v>418</v>
      </c>
      <c r="E370" s="198" t="s">
        <v>145</v>
      </c>
    </row>
    <row r="371" spans="1:5" ht="22.5" customHeight="1" x14ac:dyDescent="0.2">
      <c r="A371" s="124">
        <v>46216</v>
      </c>
      <c r="B371" s="197" t="s">
        <v>128</v>
      </c>
      <c r="C371" s="197" t="s">
        <v>143</v>
      </c>
      <c r="D371" s="197" t="s">
        <v>419</v>
      </c>
      <c r="E371" s="198" t="s">
        <v>129</v>
      </c>
    </row>
    <row r="372" spans="1:5" ht="22.5" customHeight="1" x14ac:dyDescent="0.2">
      <c r="A372" s="124">
        <v>46218</v>
      </c>
      <c r="B372" s="197" t="s">
        <v>128</v>
      </c>
      <c r="C372" s="197" t="s">
        <v>143</v>
      </c>
      <c r="D372" s="197" t="s">
        <v>419</v>
      </c>
      <c r="E372" s="198" t="s">
        <v>129</v>
      </c>
    </row>
    <row r="373" spans="1:5" ht="22.5" customHeight="1" x14ac:dyDescent="0.2">
      <c r="A373" s="126">
        <v>46219</v>
      </c>
      <c r="B373" s="201" t="s">
        <v>3</v>
      </c>
      <c r="C373" s="201" t="s">
        <v>203</v>
      </c>
      <c r="D373" s="201" t="s">
        <v>196</v>
      </c>
      <c r="E373" s="202" t="s">
        <v>133</v>
      </c>
    </row>
    <row r="374" spans="1:5" ht="22.5" customHeight="1" x14ac:dyDescent="0.2">
      <c r="A374" s="127">
        <v>46219</v>
      </c>
      <c r="B374" s="203" t="s">
        <v>3</v>
      </c>
      <c r="C374" s="203" t="s">
        <v>161</v>
      </c>
      <c r="D374" s="203" t="s">
        <v>196</v>
      </c>
      <c r="E374" s="266" t="s">
        <v>133</v>
      </c>
    </row>
    <row r="375" spans="1:5" ht="22.5" customHeight="1" x14ac:dyDescent="0.2">
      <c r="A375" s="128">
        <v>46219</v>
      </c>
      <c r="B375" s="204" t="s">
        <v>3</v>
      </c>
      <c r="C375" s="204" t="s">
        <v>225</v>
      </c>
      <c r="D375" s="204" t="s">
        <v>201</v>
      </c>
      <c r="E375" s="205" t="s">
        <v>133</v>
      </c>
    </row>
    <row r="376" spans="1:5" ht="22.5" customHeight="1" x14ac:dyDescent="0.2">
      <c r="A376" s="124">
        <v>46219</v>
      </c>
      <c r="B376" s="197" t="s">
        <v>128</v>
      </c>
      <c r="C376" s="197" t="s">
        <v>143</v>
      </c>
      <c r="D376" s="197" t="s">
        <v>419</v>
      </c>
      <c r="E376" s="198" t="s">
        <v>129</v>
      </c>
    </row>
    <row r="377" spans="1:5" ht="22.5" customHeight="1" x14ac:dyDescent="0.2">
      <c r="A377" s="129">
        <v>46220</v>
      </c>
      <c r="B377" s="206" t="s">
        <v>194</v>
      </c>
      <c r="C377" s="206" t="s">
        <v>192</v>
      </c>
      <c r="D377" s="206" t="s">
        <v>305</v>
      </c>
      <c r="E377" s="264" t="s">
        <v>129</v>
      </c>
    </row>
    <row r="378" spans="1:5" ht="22.5" customHeight="1" x14ac:dyDescent="0.2">
      <c r="A378" s="129">
        <v>46220</v>
      </c>
      <c r="B378" s="206" t="s">
        <v>194</v>
      </c>
      <c r="C378" s="206" t="s">
        <v>192</v>
      </c>
      <c r="D378" s="206" t="s">
        <v>306</v>
      </c>
      <c r="E378" s="264" t="s">
        <v>197</v>
      </c>
    </row>
    <row r="379" spans="1:5" ht="22.5" customHeight="1" x14ac:dyDescent="0.2">
      <c r="A379" s="132">
        <v>46220</v>
      </c>
      <c r="B379" s="209" t="s">
        <v>194</v>
      </c>
      <c r="C379" s="209" t="s">
        <v>297</v>
      </c>
      <c r="D379" s="209" t="s">
        <v>387</v>
      </c>
      <c r="E379" s="210" t="s">
        <v>145</v>
      </c>
    </row>
    <row r="380" spans="1:5" ht="22.5" customHeight="1" x14ac:dyDescent="0.2">
      <c r="A380" s="132">
        <v>46220</v>
      </c>
      <c r="B380" s="209" t="s">
        <v>194</v>
      </c>
      <c r="C380" s="209" t="s">
        <v>193</v>
      </c>
      <c r="D380" s="209" t="s">
        <v>388</v>
      </c>
      <c r="E380" s="210" t="s">
        <v>197</v>
      </c>
    </row>
    <row r="381" spans="1:5" ht="22.5" customHeight="1" x14ac:dyDescent="0.2">
      <c r="A381" s="124">
        <v>46220</v>
      </c>
      <c r="B381" s="197" t="s">
        <v>128</v>
      </c>
      <c r="C381" s="197" t="s">
        <v>143</v>
      </c>
      <c r="D381" s="197" t="s">
        <v>419</v>
      </c>
      <c r="E381" s="198" t="s">
        <v>129</v>
      </c>
    </row>
    <row r="382" spans="1:5" ht="22.5" customHeight="1" x14ac:dyDescent="0.2">
      <c r="A382" s="129">
        <v>46251</v>
      </c>
      <c r="B382" s="206" t="s">
        <v>194</v>
      </c>
      <c r="C382" s="206" t="s">
        <v>192</v>
      </c>
      <c r="D382" s="206" t="s">
        <v>359</v>
      </c>
      <c r="E382" s="265" t="s">
        <v>145</v>
      </c>
    </row>
    <row r="383" spans="1:5" ht="22.5" customHeight="1" x14ac:dyDescent="0.2">
      <c r="A383" s="132">
        <v>46251</v>
      </c>
      <c r="B383" s="209" t="s">
        <v>194</v>
      </c>
      <c r="C383" s="209" t="s">
        <v>297</v>
      </c>
      <c r="D383" s="209" t="s">
        <v>389</v>
      </c>
      <c r="E383" s="210" t="s">
        <v>145</v>
      </c>
    </row>
    <row r="384" spans="1:5" ht="22.5" customHeight="1" x14ac:dyDescent="0.2">
      <c r="A384" s="124">
        <v>46251</v>
      </c>
      <c r="B384" s="197" t="s">
        <v>128</v>
      </c>
      <c r="C384" s="197" t="s">
        <v>143</v>
      </c>
      <c r="D384" s="197" t="s">
        <v>420</v>
      </c>
      <c r="E384" s="198" t="s">
        <v>145</v>
      </c>
    </row>
    <row r="385" spans="1:5" ht="22.5" customHeight="1" x14ac:dyDescent="0.2">
      <c r="A385" s="129">
        <v>46252</v>
      </c>
      <c r="B385" s="206" t="s">
        <v>194</v>
      </c>
      <c r="C385" s="206" t="s">
        <v>192</v>
      </c>
      <c r="D385" s="206" t="s">
        <v>360</v>
      </c>
      <c r="E385" s="265" t="s">
        <v>145</v>
      </c>
    </row>
    <row r="386" spans="1:5" ht="22.5" customHeight="1" x14ac:dyDescent="0.2">
      <c r="A386" s="132">
        <v>46252</v>
      </c>
      <c r="B386" s="209" t="s">
        <v>194</v>
      </c>
      <c r="C386" s="209" t="s">
        <v>297</v>
      </c>
      <c r="D386" s="209" t="s">
        <v>390</v>
      </c>
      <c r="E386" s="210" t="s">
        <v>145</v>
      </c>
    </row>
    <row r="387" spans="1:5" ht="22.5" customHeight="1" x14ac:dyDescent="0.2">
      <c r="A387" s="124">
        <v>46252</v>
      </c>
      <c r="B387" s="197" t="s">
        <v>128</v>
      </c>
      <c r="C387" s="197" t="s">
        <v>143</v>
      </c>
      <c r="D387" s="197" t="s">
        <v>420</v>
      </c>
      <c r="E387" s="198" t="s">
        <v>145</v>
      </c>
    </row>
    <row r="388" spans="1:5" ht="22.5" customHeight="1" x14ac:dyDescent="0.2">
      <c r="A388" s="129">
        <v>46253</v>
      </c>
      <c r="B388" s="206" t="s">
        <v>194</v>
      </c>
      <c r="C388" s="206" t="s">
        <v>192</v>
      </c>
      <c r="D388" s="206" t="s">
        <v>358</v>
      </c>
      <c r="E388" s="265" t="s">
        <v>145</v>
      </c>
    </row>
    <row r="389" spans="1:5" ht="22.5" customHeight="1" x14ac:dyDescent="0.2">
      <c r="A389" s="132">
        <v>46253</v>
      </c>
      <c r="B389" s="209" t="s">
        <v>194</v>
      </c>
      <c r="C389" s="209" t="s">
        <v>297</v>
      </c>
      <c r="D389" s="209" t="s">
        <v>360</v>
      </c>
      <c r="E389" s="210" t="s">
        <v>145</v>
      </c>
    </row>
    <row r="390" spans="1:5" ht="22.5" customHeight="1" x14ac:dyDescent="0.2">
      <c r="A390" s="124">
        <v>46253</v>
      </c>
      <c r="B390" s="197" t="s">
        <v>128</v>
      </c>
      <c r="C390" s="197" t="s">
        <v>143</v>
      </c>
      <c r="D390" s="197" t="s">
        <v>420</v>
      </c>
      <c r="E390" s="198" t="s">
        <v>145</v>
      </c>
    </row>
    <row r="391" spans="1:5" ht="22.5" customHeight="1" x14ac:dyDescent="0.2">
      <c r="A391" s="129">
        <v>46254</v>
      </c>
      <c r="B391" s="206" t="s">
        <v>194</v>
      </c>
      <c r="C391" s="206" t="s">
        <v>192</v>
      </c>
      <c r="D391" s="206" t="s">
        <v>359</v>
      </c>
      <c r="E391" s="265" t="s">
        <v>145</v>
      </c>
    </row>
    <row r="392" spans="1:5" ht="22.5" customHeight="1" x14ac:dyDescent="0.2">
      <c r="A392" s="132">
        <v>46254</v>
      </c>
      <c r="B392" s="209" t="s">
        <v>194</v>
      </c>
      <c r="C392" s="209" t="s">
        <v>297</v>
      </c>
      <c r="D392" s="209" t="s">
        <v>358</v>
      </c>
      <c r="E392" s="210" t="s">
        <v>145</v>
      </c>
    </row>
    <row r="393" spans="1:5" ht="22.5" customHeight="1" x14ac:dyDescent="0.2">
      <c r="A393" s="124">
        <v>46254</v>
      </c>
      <c r="B393" s="197" t="s">
        <v>128</v>
      </c>
      <c r="C393" s="197" t="s">
        <v>143</v>
      </c>
      <c r="D393" s="197" t="s">
        <v>420</v>
      </c>
      <c r="E393" s="198" t="s">
        <v>145</v>
      </c>
    </row>
    <row r="394" spans="1:5" ht="22.5" customHeight="1" x14ac:dyDescent="0.2">
      <c r="A394" s="129">
        <v>46255</v>
      </c>
      <c r="B394" s="206" t="s">
        <v>194</v>
      </c>
      <c r="C394" s="206" t="s">
        <v>192</v>
      </c>
      <c r="D394" s="206" t="s">
        <v>358</v>
      </c>
      <c r="E394" s="265" t="s">
        <v>145</v>
      </c>
    </row>
    <row r="395" spans="1:5" ht="22.5" customHeight="1" x14ac:dyDescent="0.2">
      <c r="A395" s="132">
        <v>46255</v>
      </c>
      <c r="B395" s="209" t="s">
        <v>194</v>
      </c>
      <c r="C395" s="209" t="s">
        <v>297</v>
      </c>
      <c r="D395" s="209" t="s">
        <v>358</v>
      </c>
      <c r="E395" s="210" t="s">
        <v>145</v>
      </c>
    </row>
    <row r="396" spans="1:5" ht="22.5" customHeight="1" x14ac:dyDescent="0.2">
      <c r="A396" s="124">
        <v>46255</v>
      </c>
      <c r="B396" s="197" t="s">
        <v>128</v>
      </c>
      <c r="C396" s="197" t="s">
        <v>143</v>
      </c>
      <c r="D396" s="197" t="s">
        <v>420</v>
      </c>
      <c r="E396" s="198" t="s">
        <v>145</v>
      </c>
    </row>
    <row r="397" spans="1:5" ht="22.5" customHeight="1" x14ac:dyDescent="0.2">
      <c r="A397" s="129">
        <v>46258</v>
      </c>
      <c r="B397" s="206" t="s">
        <v>194</v>
      </c>
      <c r="C397" s="206" t="s">
        <v>192</v>
      </c>
      <c r="D397" s="206" t="s">
        <v>357</v>
      </c>
      <c r="E397" s="265" t="s">
        <v>145</v>
      </c>
    </row>
    <row r="398" spans="1:5" ht="22.5" customHeight="1" x14ac:dyDescent="0.2">
      <c r="A398" s="132">
        <v>46258</v>
      </c>
      <c r="B398" s="209" t="s">
        <v>194</v>
      </c>
      <c r="C398" s="209" t="s">
        <v>297</v>
      </c>
      <c r="D398" s="209" t="s">
        <v>391</v>
      </c>
      <c r="E398" s="210" t="s">
        <v>145</v>
      </c>
    </row>
    <row r="399" spans="1:5" ht="22.5" customHeight="1" x14ac:dyDescent="0.2">
      <c r="A399" s="124">
        <v>46258</v>
      </c>
      <c r="B399" s="197" t="s">
        <v>128</v>
      </c>
      <c r="C399" s="197" t="s">
        <v>143</v>
      </c>
      <c r="D399" s="197" t="s">
        <v>421</v>
      </c>
      <c r="E399" s="198" t="s">
        <v>145</v>
      </c>
    </row>
    <row r="400" spans="1:5" ht="22.5" customHeight="1" x14ac:dyDescent="0.2">
      <c r="A400" s="129">
        <v>46259</v>
      </c>
      <c r="B400" s="206" t="s">
        <v>194</v>
      </c>
      <c r="C400" s="206" t="s">
        <v>192</v>
      </c>
      <c r="D400" s="206" t="s">
        <v>357</v>
      </c>
      <c r="E400" s="265" t="s">
        <v>145</v>
      </c>
    </row>
    <row r="401" spans="1:5" ht="22.5" customHeight="1" x14ac:dyDescent="0.2">
      <c r="A401" s="132">
        <v>46259</v>
      </c>
      <c r="B401" s="209" t="s">
        <v>194</v>
      </c>
      <c r="C401" s="209" t="s">
        <v>297</v>
      </c>
      <c r="D401" s="209" t="s">
        <v>392</v>
      </c>
      <c r="E401" s="210" t="s">
        <v>145</v>
      </c>
    </row>
    <row r="402" spans="1:5" ht="22.5" customHeight="1" x14ac:dyDescent="0.2">
      <c r="A402" s="124">
        <v>46259</v>
      </c>
      <c r="B402" s="197" t="s">
        <v>128</v>
      </c>
      <c r="C402" s="197" t="s">
        <v>143</v>
      </c>
      <c r="D402" s="197" t="s">
        <v>421</v>
      </c>
      <c r="E402" s="198" t="s">
        <v>145</v>
      </c>
    </row>
    <row r="403" spans="1:5" ht="22.5" customHeight="1" x14ac:dyDescent="0.2">
      <c r="A403" s="129">
        <v>46260</v>
      </c>
      <c r="B403" s="206" t="s">
        <v>194</v>
      </c>
      <c r="C403" s="206" t="s">
        <v>192</v>
      </c>
      <c r="D403" s="206" t="s">
        <v>357</v>
      </c>
      <c r="E403" s="265" t="s">
        <v>145</v>
      </c>
    </row>
    <row r="404" spans="1:5" ht="22.5" customHeight="1" x14ac:dyDescent="0.2">
      <c r="A404" s="132">
        <v>46260</v>
      </c>
      <c r="B404" s="209" t="s">
        <v>194</v>
      </c>
      <c r="C404" s="209" t="s">
        <v>297</v>
      </c>
      <c r="D404" s="209" t="s">
        <v>356</v>
      </c>
      <c r="E404" s="210" t="s">
        <v>145</v>
      </c>
    </row>
    <row r="405" spans="1:5" ht="22.5" customHeight="1" x14ac:dyDescent="0.2">
      <c r="A405" s="124">
        <v>46260</v>
      </c>
      <c r="B405" s="197" t="s">
        <v>128</v>
      </c>
      <c r="C405" s="197" t="s">
        <v>143</v>
      </c>
      <c r="D405" s="197" t="s">
        <v>421</v>
      </c>
      <c r="E405" s="198" t="s">
        <v>145</v>
      </c>
    </row>
    <row r="406" spans="1:5" ht="22.5" customHeight="1" x14ac:dyDescent="0.2">
      <c r="A406" s="129">
        <v>46261</v>
      </c>
      <c r="B406" s="206" t="s">
        <v>194</v>
      </c>
      <c r="C406" s="206" t="s">
        <v>192</v>
      </c>
      <c r="D406" s="206" t="s">
        <v>356</v>
      </c>
      <c r="E406" s="265" t="s">
        <v>145</v>
      </c>
    </row>
    <row r="407" spans="1:5" ht="22.5" customHeight="1" x14ac:dyDescent="0.2">
      <c r="A407" s="132">
        <v>46261</v>
      </c>
      <c r="B407" s="209" t="s">
        <v>194</v>
      </c>
      <c r="C407" s="209" t="s">
        <v>297</v>
      </c>
      <c r="D407" s="209" t="s">
        <v>356</v>
      </c>
      <c r="E407" s="210" t="s">
        <v>145</v>
      </c>
    </row>
    <row r="408" spans="1:5" ht="22.5" customHeight="1" x14ac:dyDescent="0.2">
      <c r="A408" s="124">
        <v>46261</v>
      </c>
      <c r="B408" s="197" t="s">
        <v>128</v>
      </c>
      <c r="C408" s="197" t="s">
        <v>143</v>
      </c>
      <c r="D408" s="197" t="s">
        <v>421</v>
      </c>
      <c r="E408" s="198" t="s">
        <v>145</v>
      </c>
    </row>
    <row r="409" spans="1:5" ht="22.5" customHeight="1" x14ac:dyDescent="0.2">
      <c r="A409" s="129">
        <v>46262</v>
      </c>
      <c r="B409" s="206" t="s">
        <v>194</v>
      </c>
      <c r="C409" s="206" t="s">
        <v>192</v>
      </c>
      <c r="D409" s="206" t="s">
        <v>355</v>
      </c>
      <c r="E409" s="265" t="s">
        <v>145</v>
      </c>
    </row>
    <row r="410" spans="1:5" ht="22.5" customHeight="1" x14ac:dyDescent="0.2">
      <c r="A410" s="132">
        <v>46262</v>
      </c>
      <c r="B410" s="209" t="s">
        <v>194</v>
      </c>
      <c r="C410" s="209" t="s">
        <v>297</v>
      </c>
      <c r="D410" s="209" t="s">
        <v>391</v>
      </c>
      <c r="E410" s="210" t="s">
        <v>145</v>
      </c>
    </row>
    <row r="411" spans="1:5" ht="22.5" customHeight="1" x14ac:dyDescent="0.2">
      <c r="A411" s="124">
        <v>46262</v>
      </c>
      <c r="B411" s="197" t="s">
        <v>128</v>
      </c>
      <c r="C411" s="197" t="s">
        <v>143</v>
      </c>
      <c r="D411" s="197" t="s">
        <v>421</v>
      </c>
      <c r="E411" s="198" t="s">
        <v>145</v>
      </c>
    </row>
    <row r="412" spans="1:5" ht="22.5" customHeight="1" x14ac:dyDescent="0.2">
      <c r="A412" s="123">
        <v>46272</v>
      </c>
      <c r="B412" s="195" t="s">
        <v>128</v>
      </c>
      <c r="C412" s="195" t="s">
        <v>132</v>
      </c>
      <c r="D412" s="195" t="s">
        <v>141</v>
      </c>
      <c r="E412" s="196" t="s">
        <v>133</v>
      </c>
    </row>
    <row r="413" spans="1:5" ht="22.5" customHeight="1" x14ac:dyDescent="0.2">
      <c r="A413" s="124">
        <v>46272</v>
      </c>
      <c r="B413" s="197" t="s">
        <v>128</v>
      </c>
      <c r="C413" s="197" t="s">
        <v>143</v>
      </c>
      <c r="D413" s="197" t="s">
        <v>422</v>
      </c>
      <c r="E413" s="198" t="s">
        <v>145</v>
      </c>
    </row>
    <row r="414" spans="1:5" ht="22.5" customHeight="1" x14ac:dyDescent="0.2">
      <c r="A414" s="124">
        <v>46272</v>
      </c>
      <c r="B414" s="197" t="s">
        <v>128</v>
      </c>
      <c r="C414" s="197" t="s">
        <v>143</v>
      </c>
      <c r="D414" s="197" t="s">
        <v>423</v>
      </c>
      <c r="E414" s="198" t="s">
        <v>129</v>
      </c>
    </row>
    <row r="415" spans="1:5" ht="22.5" customHeight="1" x14ac:dyDescent="0.2">
      <c r="A415" s="123">
        <v>46275</v>
      </c>
      <c r="B415" s="195" t="s">
        <v>128</v>
      </c>
      <c r="C415" s="195" t="s">
        <v>132</v>
      </c>
      <c r="D415" s="195" t="s">
        <v>142</v>
      </c>
      <c r="E415" s="196" t="s">
        <v>133</v>
      </c>
    </row>
    <row r="416" spans="1:5" ht="22.5" customHeight="1" x14ac:dyDescent="0.2">
      <c r="A416" s="124">
        <v>46275</v>
      </c>
      <c r="B416" s="197" t="s">
        <v>128</v>
      </c>
      <c r="C416" s="197" t="s">
        <v>143</v>
      </c>
      <c r="D416" s="197" t="s">
        <v>424</v>
      </c>
      <c r="E416" s="198" t="s">
        <v>129</v>
      </c>
    </row>
    <row r="417" spans="1:5" ht="22.5" customHeight="1" x14ac:dyDescent="0.2">
      <c r="A417" s="129">
        <v>46279</v>
      </c>
      <c r="B417" s="206" t="s">
        <v>194</v>
      </c>
      <c r="C417" s="206" t="s">
        <v>192</v>
      </c>
      <c r="D417" s="206" t="s">
        <v>184</v>
      </c>
      <c r="E417" s="265" t="s">
        <v>145</v>
      </c>
    </row>
    <row r="418" spans="1:5" ht="22.5" customHeight="1" x14ac:dyDescent="0.2">
      <c r="A418" s="129">
        <v>46279</v>
      </c>
      <c r="B418" s="206" t="s">
        <v>194</v>
      </c>
      <c r="C418" s="206" t="s">
        <v>192</v>
      </c>
      <c r="D418" s="206" t="s">
        <v>160</v>
      </c>
      <c r="E418" s="265" t="s">
        <v>145</v>
      </c>
    </row>
    <row r="419" spans="1:5" ht="22.5" customHeight="1" x14ac:dyDescent="0.2">
      <c r="A419" s="132">
        <v>46279</v>
      </c>
      <c r="B419" s="209" t="s">
        <v>194</v>
      </c>
      <c r="C419" s="209" t="s">
        <v>297</v>
      </c>
      <c r="D419" s="209" t="s">
        <v>184</v>
      </c>
      <c r="E419" s="210" t="s">
        <v>145</v>
      </c>
    </row>
    <row r="420" spans="1:5" ht="22.5" customHeight="1" x14ac:dyDescent="0.2">
      <c r="A420" s="132">
        <v>46279</v>
      </c>
      <c r="B420" s="209" t="s">
        <v>194</v>
      </c>
      <c r="C420" s="209" t="s">
        <v>297</v>
      </c>
      <c r="D420" s="209" t="s">
        <v>160</v>
      </c>
      <c r="E420" s="210" t="s">
        <v>145</v>
      </c>
    </row>
    <row r="421" spans="1:5" ht="22.5" customHeight="1" x14ac:dyDescent="0.2">
      <c r="A421" s="124">
        <v>46279</v>
      </c>
      <c r="B421" s="197" t="s">
        <v>128</v>
      </c>
      <c r="C421" s="197" t="s">
        <v>143</v>
      </c>
      <c r="D421" s="197" t="s">
        <v>425</v>
      </c>
      <c r="E421" s="198" t="s">
        <v>145</v>
      </c>
    </row>
    <row r="422" spans="1:5" ht="22.5" customHeight="1" x14ac:dyDescent="0.2">
      <c r="A422" s="129">
        <v>46289</v>
      </c>
      <c r="B422" s="206" t="s">
        <v>194</v>
      </c>
      <c r="C422" s="206" t="s">
        <v>192</v>
      </c>
      <c r="D422" s="206" t="s">
        <v>196</v>
      </c>
      <c r="E422" s="265" t="s">
        <v>145</v>
      </c>
    </row>
    <row r="423" spans="1:5" ht="22.5" customHeight="1" x14ac:dyDescent="0.2">
      <c r="A423" s="132">
        <v>46290</v>
      </c>
      <c r="B423" s="209" t="s">
        <v>194</v>
      </c>
      <c r="C423" s="209" t="s">
        <v>193</v>
      </c>
      <c r="D423" s="209" t="s">
        <v>196</v>
      </c>
      <c r="E423" s="210" t="s">
        <v>145</v>
      </c>
    </row>
    <row r="424" spans="1:5" ht="24.95" customHeight="1" thickBot="1" x14ac:dyDescent="0.25">
      <c r="A424" s="346">
        <v>46290</v>
      </c>
      <c r="B424" s="347" t="s">
        <v>128</v>
      </c>
      <c r="C424" s="347" t="s">
        <v>143</v>
      </c>
      <c r="D424" s="347" t="s">
        <v>426</v>
      </c>
      <c r="E424" s="348" t="s">
        <v>145</v>
      </c>
    </row>
  </sheetData>
  <autoFilter ref="A1:E424" xr:uid="{00000000-0009-0000-0000-000003000000}">
    <sortState xmlns:xlrd2="http://schemas.microsoft.com/office/spreadsheetml/2017/richdata2" ref="A2:E424">
      <sortCondition ref="A1:A424"/>
    </sortState>
  </autoFilter>
  <phoneticPr fontId="58" type="noConversion"/>
  <pageMargins left="0.25" right="0.25" top="0.75" bottom="0.75" header="0.3" footer="0.3"/>
  <pageSetup paperSize="8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2025 - 2026 SEM 1</vt:lpstr>
      <vt:lpstr>2025 - 2026 SEM 2</vt:lpstr>
      <vt:lpstr>Evenements</vt:lpstr>
      <vt:lpstr>Evenements (format excel)</vt:lpstr>
      <vt:lpstr>'2025 - 2026 SEM 2'!EVENEMENTS</vt:lpstr>
      <vt:lpstr>EVENEMENTS</vt:lpstr>
      <vt:lpstr>'2025 - 2026 SEM 1'!Impression_des_titres</vt:lpstr>
      <vt:lpstr>'2025 - 2026 SEM 2'!Impression_des_titres</vt:lpstr>
      <vt:lpstr>'2025 - 2026 SEM 1'!Zone_d_impression</vt:lpstr>
      <vt:lpstr>'2025 - 2026 SEM 2'!Zone_d_impression</vt:lpstr>
      <vt:lpstr>Evenements!Zone_d_impression</vt:lpstr>
      <vt:lpstr>'Evenements (format excel)'!Zone_d_impression</vt:lpstr>
    </vt:vector>
  </TitlesOfParts>
  <Company>ICN Ecole de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Vthomassin</dc:creator>
  <cp:lastModifiedBy>COUTAL Valérie</cp:lastModifiedBy>
  <cp:lastPrinted>2025-10-13T07:32:55Z</cp:lastPrinted>
  <dcterms:created xsi:type="dcterms:W3CDTF">2009-01-26T09:23:17Z</dcterms:created>
  <dcterms:modified xsi:type="dcterms:W3CDTF">2025-10-29T13:18:19Z</dcterms:modified>
</cp:coreProperties>
</file>